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7995" activeTab="7"/>
  </bookViews>
  <sheets>
    <sheet name="d" sheetId="2" r:id="rId1"/>
    <sheet name="a1" sheetId="1" r:id="rId2"/>
    <sheet name="a2" sheetId="3" r:id="rId3"/>
    <sheet name="a3" sheetId="4" r:id="rId4"/>
    <sheet name="a4" sheetId="5" r:id="rId5"/>
    <sheet name="b1" sheetId="6" r:id="rId6"/>
    <sheet name="b2" sheetId="7" r:id="rId7"/>
    <sheet name="b3" sheetId="8" r:id="rId8"/>
    <sheet name="b4" sheetId="9" r:id="rId9"/>
  </sheets>
  <definedNames>
    <definedName name="da">d!$A$2:$E$65</definedName>
    <definedName name="db">d!$G$2:$K$213</definedName>
    <definedName name="pn">d!$AP$2:$AQ$10</definedName>
    <definedName name="_xlnm.Print_Area" localSheetId="1">'a1'!$B$1:$L$93</definedName>
    <definedName name="_xlnm.Print_Area" localSheetId="2">'a2'!$B$1:$L$93</definedName>
    <definedName name="_xlnm.Print_Area" localSheetId="3">'a3'!$B$1:$L$93</definedName>
    <definedName name="_xlnm.Print_Area" localSheetId="4">'a4'!$B$1:$L$93</definedName>
    <definedName name="_xlnm.Print_Area" localSheetId="5">'b1'!$B$1:$L$93</definedName>
    <definedName name="_xlnm.Print_Area" localSheetId="6">'b2'!$B$1:$L$93</definedName>
    <definedName name="_xlnm.Print_Area" localSheetId="7">'b3'!$B$1:$L$93</definedName>
    <definedName name="_xlnm.Print_Area" localSheetId="8">'b4'!$B$1:$L$93</definedName>
    <definedName name="qa">d!$AC$2:$AI$28</definedName>
    <definedName name="qb">d!$AC$36:$AI$62</definedName>
  </definedNames>
  <calcPr calcId="124519" calcMode="manual" calcOnSave="0"/>
</workbook>
</file>

<file path=xl/calcChain.xml><?xml version="1.0" encoding="utf-8"?>
<calcChain xmlns="http://schemas.openxmlformats.org/spreadsheetml/2006/main">
  <c r="A90" i="8"/>
  <c r="A85"/>
  <c r="A80"/>
  <c r="A75"/>
  <c r="A70"/>
  <c r="A65"/>
  <c r="A60"/>
  <c r="A55"/>
  <c r="A50"/>
  <c r="A44"/>
  <c r="A39"/>
  <c r="A34"/>
  <c r="A29"/>
  <c r="A24"/>
  <c r="A19"/>
  <c r="A14"/>
  <c r="A9"/>
  <c r="A4"/>
  <c r="D93"/>
  <c r="D88"/>
  <c r="D83"/>
  <c r="D78"/>
  <c r="D73"/>
  <c r="D68"/>
  <c r="D63"/>
  <c r="D58"/>
  <c r="D53"/>
  <c r="A90" i="7"/>
  <c r="A85"/>
  <c r="A80"/>
  <c r="A75"/>
  <c r="A70"/>
  <c r="A65"/>
  <c r="A60"/>
  <c r="A55"/>
  <c r="A50"/>
  <c r="A44"/>
  <c r="A39"/>
  <c r="A34"/>
  <c r="A29"/>
  <c r="A24"/>
  <c r="A19"/>
  <c r="A14"/>
  <c r="A9"/>
  <c r="A4"/>
  <c r="C91"/>
  <c r="C86"/>
  <c r="C81"/>
  <c r="C76"/>
  <c r="C71"/>
  <c r="C66"/>
  <c r="C61"/>
  <c r="C56"/>
  <c r="C51"/>
  <c r="D91" i="6"/>
  <c r="D86"/>
  <c r="D81"/>
  <c r="D76"/>
  <c r="D71"/>
  <c r="D66"/>
  <c r="D61"/>
  <c r="D56"/>
  <c r="D51"/>
  <c r="A90"/>
  <c r="A85"/>
  <c r="A80"/>
  <c r="A75"/>
  <c r="A70"/>
  <c r="A65"/>
  <c r="A60"/>
  <c r="A55"/>
  <c r="A50"/>
  <c r="A44"/>
  <c r="A39"/>
  <c r="A34"/>
  <c r="A29"/>
  <c r="A24"/>
  <c r="A19"/>
  <c r="A14"/>
  <c r="A9"/>
  <c r="A4"/>
  <c r="A90" i="4"/>
  <c r="A85"/>
  <c r="A80"/>
  <c r="A75"/>
  <c r="A70"/>
  <c r="A65"/>
  <c r="A60"/>
  <c r="A55"/>
  <c r="A50"/>
  <c r="A44"/>
  <c r="A39"/>
  <c r="A34"/>
  <c r="A29"/>
  <c r="A24"/>
  <c r="A19"/>
  <c r="A14"/>
  <c r="A9"/>
  <c r="A4"/>
  <c r="A90" i="3"/>
  <c r="A85"/>
  <c r="A80"/>
  <c r="A75"/>
  <c r="A70"/>
  <c r="A65"/>
  <c r="A60"/>
  <c r="A55"/>
  <c r="A50"/>
  <c r="A44"/>
  <c r="A39"/>
  <c r="A34"/>
  <c r="A29"/>
  <c r="A24"/>
  <c r="A19"/>
  <c r="A14"/>
  <c r="A9"/>
  <c r="A4"/>
  <c r="A90" i="1"/>
  <c r="A85"/>
  <c r="A80"/>
  <c r="A75"/>
  <c r="A70"/>
  <c r="A65"/>
  <c r="A60"/>
  <c r="A55"/>
  <c r="A50"/>
  <c r="A44"/>
  <c r="A39"/>
  <c r="A34"/>
  <c r="A29"/>
  <c r="A24"/>
  <c r="A19"/>
  <c r="A14"/>
  <c r="A9"/>
  <c r="A4"/>
  <c r="D51" l="1"/>
  <c r="D56"/>
  <c r="D61"/>
  <c r="D66"/>
  <c r="D71"/>
  <c r="D76"/>
  <c r="D81"/>
  <c r="D86"/>
  <c r="D91"/>
  <c r="AM10" i="2" l="1"/>
  <c r="AM9"/>
  <c r="AM8"/>
  <c r="AM7"/>
  <c r="AM6"/>
  <c r="AM5"/>
  <c r="AM4"/>
  <c r="AM3"/>
  <c r="AM2"/>
  <c r="AN2" s="1"/>
  <c r="AO2" s="1"/>
  <c r="AQ2" s="1"/>
  <c r="T45"/>
  <c r="T54" s="1"/>
  <c r="T37"/>
  <c r="T46" s="1"/>
  <c r="T55" s="1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E65"/>
  <c r="K64"/>
  <c r="E64"/>
  <c r="K63"/>
  <c r="E63"/>
  <c r="K62"/>
  <c r="E62"/>
  <c r="K61"/>
  <c r="E61"/>
  <c r="K60"/>
  <c r="E60"/>
  <c r="K59"/>
  <c r="E59"/>
  <c r="K58"/>
  <c r="E58"/>
  <c r="K57"/>
  <c r="E57"/>
  <c r="K56"/>
  <c r="E56"/>
  <c r="K55"/>
  <c r="E55"/>
  <c r="K54"/>
  <c r="E54"/>
  <c r="K53"/>
  <c r="E53"/>
  <c r="K52"/>
  <c r="E52"/>
  <c r="K51"/>
  <c r="E51"/>
  <c r="K50"/>
  <c r="E50"/>
  <c r="K49"/>
  <c r="E49"/>
  <c r="K48"/>
  <c r="E48"/>
  <c r="K47"/>
  <c r="E47"/>
  <c r="K46"/>
  <c r="E46"/>
  <c r="K45"/>
  <c r="E45"/>
  <c r="K44"/>
  <c r="E44"/>
  <c r="K43"/>
  <c r="E43"/>
  <c r="K42"/>
  <c r="E42"/>
  <c r="K41"/>
  <c r="E41"/>
  <c r="K40"/>
  <c r="E40"/>
  <c r="K39"/>
  <c r="E39"/>
  <c r="K38"/>
  <c r="E38"/>
  <c r="K37"/>
  <c r="E37"/>
  <c r="K36"/>
  <c r="E36"/>
  <c r="K35"/>
  <c r="E35"/>
  <c r="K34"/>
  <c r="E34"/>
  <c r="K33"/>
  <c r="E33"/>
  <c r="K32"/>
  <c r="E32"/>
  <c r="K31"/>
  <c r="E31"/>
  <c r="K30"/>
  <c r="E30"/>
  <c r="K29"/>
  <c r="E29"/>
  <c r="K28"/>
  <c r="E28"/>
  <c r="K27"/>
  <c r="E27"/>
  <c r="K26"/>
  <c r="E26"/>
  <c r="K25"/>
  <c r="E25"/>
  <c r="K24"/>
  <c r="E24"/>
  <c r="K23"/>
  <c r="E23"/>
  <c r="K22"/>
  <c r="E22"/>
  <c r="K21"/>
  <c r="E21"/>
  <c r="K20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K7"/>
  <c r="E7"/>
  <c r="K6"/>
  <c r="E6"/>
  <c r="K5"/>
  <c r="E5"/>
  <c r="K4"/>
  <c r="E4"/>
  <c r="K3"/>
  <c r="E3"/>
  <c r="K2"/>
  <c r="N36" s="1"/>
  <c r="E2"/>
  <c r="N2" s="1"/>
  <c r="A50" i="9" l="1"/>
  <c r="A4"/>
  <c r="A4" i="5"/>
  <c r="A50"/>
  <c r="AN3" i="2"/>
  <c r="AO3" s="1"/>
  <c r="AQ3" s="1"/>
  <c r="AN4"/>
  <c r="AO4" s="1"/>
  <c r="AQ4" s="1"/>
  <c r="AN5"/>
  <c r="AO5" s="1"/>
  <c r="AQ5" s="1"/>
  <c r="AN6"/>
  <c r="AO6" s="1"/>
  <c r="AQ6" s="1"/>
  <c r="AN7"/>
  <c r="AO7" s="1"/>
  <c r="AQ7" s="1"/>
  <c r="AN8"/>
  <c r="AO8" s="1"/>
  <c r="AQ8" s="1"/>
  <c r="AN9"/>
  <c r="AO9" s="1"/>
  <c r="AQ9" s="1"/>
  <c r="AN10"/>
  <c r="AO10" s="1"/>
  <c r="AQ10" s="1"/>
  <c r="T38"/>
  <c r="N60"/>
  <c r="N61"/>
  <c r="N62"/>
  <c r="N59"/>
  <c r="N28"/>
  <c r="N26"/>
  <c r="N27"/>
  <c r="N3"/>
  <c r="N37"/>
  <c r="N4"/>
  <c r="N38"/>
  <c r="N5"/>
  <c r="N39"/>
  <c r="N6"/>
  <c r="N40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O25" s="1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O58" s="1"/>
  <c r="A90" i="9" l="1"/>
  <c r="A44"/>
  <c r="A85"/>
  <c r="A39"/>
  <c r="A80"/>
  <c r="A34"/>
  <c r="A75"/>
  <c r="A29"/>
  <c r="A70"/>
  <c r="A24"/>
  <c r="A65"/>
  <c r="A19"/>
  <c r="A60"/>
  <c r="A14"/>
  <c r="A55"/>
  <c r="A9"/>
  <c r="A44" i="5"/>
  <c r="A90"/>
  <c r="A39"/>
  <c r="A85"/>
  <c r="A34"/>
  <c r="A80"/>
  <c r="A29"/>
  <c r="A75"/>
  <c r="A24"/>
  <c r="A70"/>
  <c r="A19"/>
  <c r="A65"/>
  <c r="A14"/>
  <c r="A60"/>
  <c r="A9"/>
  <c r="A55"/>
  <c r="T47" i="2"/>
  <c r="T56" s="1"/>
  <c r="T39"/>
  <c r="O36"/>
  <c r="O37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59"/>
  <c r="O62"/>
  <c r="O61"/>
  <c r="O60"/>
  <c r="O2"/>
  <c r="O3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27"/>
  <c r="O26"/>
  <c r="O28"/>
  <c r="T48" l="1"/>
  <c r="T57" s="1"/>
  <c r="T40"/>
  <c r="P62"/>
  <c r="Q62" s="1"/>
  <c r="P61"/>
  <c r="Q61" s="1"/>
  <c r="P60"/>
  <c r="Q60" s="1"/>
  <c r="P59"/>
  <c r="Q59" s="1"/>
  <c r="P58"/>
  <c r="Q58" s="1"/>
  <c r="P57"/>
  <c r="Q57" s="1"/>
  <c r="P56"/>
  <c r="Q56" s="1"/>
  <c r="P55"/>
  <c r="Q55" s="1"/>
  <c r="P54"/>
  <c r="Q54" s="1"/>
  <c r="P53"/>
  <c r="Q53" s="1"/>
  <c r="P52"/>
  <c r="Q52" s="1"/>
  <c r="P51"/>
  <c r="Q51" s="1"/>
  <c r="P50"/>
  <c r="Q50" s="1"/>
  <c r="P49"/>
  <c r="Q49" s="1"/>
  <c r="P48"/>
  <c r="Q48" s="1"/>
  <c r="U40" s="1"/>
  <c r="P47"/>
  <c r="Q47" s="1"/>
  <c r="U57" s="1"/>
  <c r="P46"/>
  <c r="Q46" s="1"/>
  <c r="U48" s="1"/>
  <c r="P45"/>
  <c r="Q45" s="1"/>
  <c r="U39" s="1"/>
  <c r="P44"/>
  <c r="Q44" s="1"/>
  <c r="U56" s="1"/>
  <c r="P43"/>
  <c r="Q43" s="1"/>
  <c r="U47" s="1"/>
  <c r="P42"/>
  <c r="Q42" s="1"/>
  <c r="U38" s="1"/>
  <c r="P41"/>
  <c r="Q41" s="1"/>
  <c r="U55" s="1"/>
  <c r="P40"/>
  <c r="Q40" s="1"/>
  <c r="U46" s="1"/>
  <c r="P39"/>
  <c r="Q39" s="1"/>
  <c r="U37" s="1"/>
  <c r="P38"/>
  <c r="Q38" s="1"/>
  <c r="U54" s="1"/>
  <c r="P37"/>
  <c r="Q37" s="1"/>
  <c r="U45" s="1"/>
  <c r="P36"/>
  <c r="Q36" s="1"/>
  <c r="U36" s="1"/>
  <c r="X36" s="1"/>
  <c r="AA36" s="1"/>
  <c r="AI36" s="1"/>
  <c r="J51" i="6" s="1"/>
  <c r="P28" i="2"/>
  <c r="Q28" s="1"/>
  <c r="U28" s="1"/>
  <c r="P27"/>
  <c r="Q27" s="1"/>
  <c r="U19" s="1"/>
  <c r="P26"/>
  <c r="Q26" s="1"/>
  <c r="U10" s="1"/>
  <c r="P25"/>
  <c r="Q25" s="1"/>
  <c r="U27" s="1"/>
  <c r="P24"/>
  <c r="Q24" s="1"/>
  <c r="U18" s="1"/>
  <c r="P23"/>
  <c r="Q23" s="1"/>
  <c r="U9" s="1"/>
  <c r="P22"/>
  <c r="Q22" s="1"/>
  <c r="U26" s="1"/>
  <c r="P21"/>
  <c r="Q21" s="1"/>
  <c r="U17" s="1"/>
  <c r="P20"/>
  <c r="Q20" s="1"/>
  <c r="U8" s="1"/>
  <c r="P19"/>
  <c r="Q19" s="1"/>
  <c r="U25" s="1"/>
  <c r="P18"/>
  <c r="Q18" s="1"/>
  <c r="U16" s="1"/>
  <c r="P17"/>
  <c r="Q17" s="1"/>
  <c r="U7" s="1"/>
  <c r="P16"/>
  <c r="Q16" s="1"/>
  <c r="U24" s="1"/>
  <c r="P15"/>
  <c r="Q15" s="1"/>
  <c r="U15" s="1"/>
  <c r="P14"/>
  <c r="Q14" s="1"/>
  <c r="U6" s="1"/>
  <c r="P13"/>
  <c r="Q13" s="1"/>
  <c r="U23" s="1"/>
  <c r="P12"/>
  <c r="Q12" s="1"/>
  <c r="U14" s="1"/>
  <c r="P11"/>
  <c r="Q11" s="1"/>
  <c r="U5" s="1"/>
  <c r="P10"/>
  <c r="Q10" s="1"/>
  <c r="U22" s="1"/>
  <c r="P9"/>
  <c r="Q9" s="1"/>
  <c r="U13" s="1"/>
  <c r="P8"/>
  <c r="Q8" s="1"/>
  <c r="U4" s="1"/>
  <c r="P7"/>
  <c r="Q7" s="1"/>
  <c r="U21" s="1"/>
  <c r="P6"/>
  <c r="Q6" s="1"/>
  <c r="U12" s="1"/>
  <c r="P5"/>
  <c r="Q5" s="1"/>
  <c r="U3" s="1"/>
  <c r="P4"/>
  <c r="Q4" s="1"/>
  <c r="U20" s="1"/>
  <c r="P3"/>
  <c r="Q3" s="1"/>
  <c r="U11" s="1"/>
  <c r="P2"/>
  <c r="Q2" s="1"/>
  <c r="X45" l="1"/>
  <c r="AA45" s="1"/>
  <c r="W45"/>
  <c r="Z45" s="1"/>
  <c r="V45"/>
  <c r="Y45" s="1"/>
  <c r="AI45" s="1"/>
  <c r="X54"/>
  <c r="AA54" s="1"/>
  <c r="W54"/>
  <c r="Z54" s="1"/>
  <c r="AI54" s="1"/>
  <c r="J51" i="8" s="1"/>
  <c r="V54" i="2"/>
  <c r="Y54" s="1"/>
  <c r="AE54" s="1"/>
  <c r="C51" i="8" s="1"/>
  <c r="X37" i="2"/>
  <c r="AA37" s="1"/>
  <c r="AI37" s="1"/>
  <c r="J56" i="6" s="1"/>
  <c r="W37" i="2"/>
  <c r="Z37" s="1"/>
  <c r="AF37" s="1"/>
  <c r="V37"/>
  <c r="Y37" s="1"/>
  <c r="AH37" s="1"/>
  <c r="G56" i="6" s="1"/>
  <c r="X46" i="2"/>
  <c r="AA46" s="1"/>
  <c r="W46"/>
  <c r="Z46" s="1"/>
  <c r="V46"/>
  <c r="Y46" s="1"/>
  <c r="AI46" s="1"/>
  <c r="J56" i="7" s="1"/>
  <c r="X55" i="2"/>
  <c r="AA55" s="1"/>
  <c r="W55"/>
  <c r="Z55" s="1"/>
  <c r="AI55" s="1"/>
  <c r="V55"/>
  <c r="Y55" s="1"/>
  <c r="AE55" s="1"/>
  <c r="X38"/>
  <c r="AA38" s="1"/>
  <c r="AI38" s="1"/>
  <c r="J61" i="6" s="1"/>
  <c r="W38" i="2"/>
  <c r="Z38" s="1"/>
  <c r="AF38" s="1"/>
  <c r="V38"/>
  <c r="Y38" s="1"/>
  <c r="AH38" s="1"/>
  <c r="G61" i="6" s="1"/>
  <c r="X47" i="2"/>
  <c r="AA47" s="1"/>
  <c r="W47"/>
  <c r="Z47" s="1"/>
  <c r="V47"/>
  <c r="Y47" s="1"/>
  <c r="AI47" s="1"/>
  <c r="J61" i="7" s="1"/>
  <c r="X56" i="2"/>
  <c r="AA56" s="1"/>
  <c r="W56"/>
  <c r="Z56" s="1"/>
  <c r="AI56" s="1"/>
  <c r="V56"/>
  <c r="Y56" s="1"/>
  <c r="AE56" s="1"/>
  <c r="X39"/>
  <c r="AA39" s="1"/>
  <c r="AI39" s="1"/>
  <c r="J66" i="6" s="1"/>
  <c r="W39" i="2"/>
  <c r="Z39" s="1"/>
  <c r="AF39" s="1"/>
  <c r="V39"/>
  <c r="Y39" s="1"/>
  <c r="AH39" s="1"/>
  <c r="G66" i="6" s="1"/>
  <c r="X48" i="2"/>
  <c r="AA48" s="1"/>
  <c r="W48"/>
  <c r="Z48" s="1"/>
  <c r="V48"/>
  <c r="Y48" s="1"/>
  <c r="AI48" s="1"/>
  <c r="J66" i="7" s="1"/>
  <c r="X57" i="2"/>
  <c r="AA57" s="1"/>
  <c r="W57"/>
  <c r="Z57" s="1"/>
  <c r="AI57" s="1"/>
  <c r="V57"/>
  <c r="Y57" s="1"/>
  <c r="AE57" s="1"/>
  <c r="X40"/>
  <c r="AA40" s="1"/>
  <c r="AI40" s="1"/>
  <c r="W40"/>
  <c r="Z40" s="1"/>
  <c r="AF40" s="1"/>
  <c r="V40"/>
  <c r="Y40" s="1"/>
  <c r="AH40" s="1"/>
  <c r="V36"/>
  <c r="Y36" s="1"/>
  <c r="W36"/>
  <c r="Z36" s="1"/>
  <c r="AF36" s="1"/>
  <c r="D53" i="6" s="1"/>
  <c r="T49" i="2"/>
  <c r="T58" s="1"/>
  <c r="U58" s="1"/>
  <c r="T41"/>
  <c r="U41" s="1"/>
  <c r="X11"/>
  <c r="AA11" s="1"/>
  <c r="W11"/>
  <c r="Z11" s="1"/>
  <c r="V11"/>
  <c r="Y11" s="1"/>
  <c r="AI11" s="1"/>
  <c r="X20"/>
  <c r="AA20" s="1"/>
  <c r="W20"/>
  <c r="Z20" s="1"/>
  <c r="AI20" s="1"/>
  <c r="V20"/>
  <c r="Y20" s="1"/>
  <c r="AE20" s="1"/>
  <c r="X3"/>
  <c r="AA3" s="1"/>
  <c r="AI3" s="1"/>
  <c r="W3"/>
  <c r="Z3" s="1"/>
  <c r="AF3" s="1"/>
  <c r="V3"/>
  <c r="Y3" s="1"/>
  <c r="AH3" s="1"/>
  <c r="X12"/>
  <c r="AA12" s="1"/>
  <c r="W12"/>
  <c r="Z12" s="1"/>
  <c r="V12"/>
  <c r="Y12" s="1"/>
  <c r="AI12" s="1"/>
  <c r="X21"/>
  <c r="AA21" s="1"/>
  <c r="W21"/>
  <c r="Z21" s="1"/>
  <c r="AI21" s="1"/>
  <c r="J56" i="5" s="1"/>
  <c r="V21" i="2"/>
  <c r="Y21" s="1"/>
  <c r="AE21" s="1"/>
  <c r="X4"/>
  <c r="AA4" s="1"/>
  <c r="AI4" s="1"/>
  <c r="W4"/>
  <c r="Z4" s="1"/>
  <c r="AF4" s="1"/>
  <c r="V4"/>
  <c r="Y4" s="1"/>
  <c r="AH4" s="1"/>
  <c r="X13"/>
  <c r="AA13" s="1"/>
  <c r="W13"/>
  <c r="Z13" s="1"/>
  <c r="V13"/>
  <c r="Y13" s="1"/>
  <c r="AI13" s="1"/>
  <c r="X22"/>
  <c r="AA22" s="1"/>
  <c r="W22"/>
  <c r="Z22" s="1"/>
  <c r="AI22" s="1"/>
  <c r="J61" i="5" s="1"/>
  <c r="V22" i="2"/>
  <c r="Y22" s="1"/>
  <c r="AE22" s="1"/>
  <c r="X5"/>
  <c r="AA5" s="1"/>
  <c r="AI5" s="1"/>
  <c r="W5"/>
  <c r="Z5" s="1"/>
  <c r="AF5" s="1"/>
  <c r="V5"/>
  <c r="Y5" s="1"/>
  <c r="AH5" s="1"/>
  <c r="X14"/>
  <c r="AA14" s="1"/>
  <c r="W14"/>
  <c r="Z14" s="1"/>
  <c r="V14"/>
  <c r="Y14" s="1"/>
  <c r="AI14" s="1"/>
  <c r="X23"/>
  <c r="AA23" s="1"/>
  <c r="W23"/>
  <c r="Z23" s="1"/>
  <c r="AI23" s="1"/>
  <c r="J66" i="5" s="1"/>
  <c r="V23" i="2"/>
  <c r="Y23" s="1"/>
  <c r="AE23" s="1"/>
  <c r="X6"/>
  <c r="AA6" s="1"/>
  <c r="AI6" s="1"/>
  <c r="W6"/>
  <c r="Z6" s="1"/>
  <c r="AF6" s="1"/>
  <c r="V6"/>
  <c r="Y6" s="1"/>
  <c r="AH6" s="1"/>
  <c r="X15"/>
  <c r="AA15" s="1"/>
  <c r="W15"/>
  <c r="Z15" s="1"/>
  <c r="V15"/>
  <c r="Y15" s="1"/>
  <c r="AI15" s="1"/>
  <c r="X24"/>
  <c r="AA24" s="1"/>
  <c r="W24"/>
  <c r="Z24" s="1"/>
  <c r="AI24" s="1"/>
  <c r="J71" i="5" s="1"/>
  <c r="V24" i="2"/>
  <c r="Y24" s="1"/>
  <c r="AE24" s="1"/>
  <c r="X7"/>
  <c r="AA7" s="1"/>
  <c r="AI7" s="1"/>
  <c r="W7"/>
  <c r="Z7" s="1"/>
  <c r="AF7" s="1"/>
  <c r="V7"/>
  <c r="Y7" s="1"/>
  <c r="AH7" s="1"/>
  <c r="X16"/>
  <c r="AA16" s="1"/>
  <c r="W16"/>
  <c r="Z16" s="1"/>
  <c r="V16"/>
  <c r="Y16" s="1"/>
  <c r="AI16" s="1"/>
  <c r="X25"/>
  <c r="AA25" s="1"/>
  <c r="W25"/>
  <c r="Z25" s="1"/>
  <c r="AI25" s="1"/>
  <c r="J76" i="5" s="1"/>
  <c r="V25" i="2"/>
  <c r="Y25" s="1"/>
  <c r="AE25" s="1"/>
  <c r="X8"/>
  <c r="AA8" s="1"/>
  <c r="AI8" s="1"/>
  <c r="W8"/>
  <c r="Z8" s="1"/>
  <c r="AF8" s="1"/>
  <c r="V8"/>
  <c r="Y8" s="1"/>
  <c r="AH8" s="1"/>
  <c r="X17"/>
  <c r="AA17" s="1"/>
  <c r="W17"/>
  <c r="Z17" s="1"/>
  <c r="V17"/>
  <c r="Y17" s="1"/>
  <c r="AI17" s="1"/>
  <c r="X26"/>
  <c r="AA26" s="1"/>
  <c r="W26"/>
  <c r="Z26" s="1"/>
  <c r="AI26" s="1"/>
  <c r="J81" i="5" s="1"/>
  <c r="V26" i="2"/>
  <c r="Y26" s="1"/>
  <c r="AE26" s="1"/>
  <c r="X9"/>
  <c r="AA9" s="1"/>
  <c r="AI9" s="1"/>
  <c r="W9"/>
  <c r="Z9" s="1"/>
  <c r="AF9" s="1"/>
  <c r="V9"/>
  <c r="Y9" s="1"/>
  <c r="AH9" s="1"/>
  <c r="X18"/>
  <c r="AA18" s="1"/>
  <c r="W18"/>
  <c r="Z18" s="1"/>
  <c r="V18"/>
  <c r="Y18" s="1"/>
  <c r="AI18" s="1"/>
  <c r="X27"/>
  <c r="AA27" s="1"/>
  <c r="W27"/>
  <c r="Z27" s="1"/>
  <c r="AI27" s="1"/>
  <c r="J86" i="5" s="1"/>
  <c r="V27" i="2"/>
  <c r="Y27" s="1"/>
  <c r="AE27" s="1"/>
  <c r="X10"/>
  <c r="AA10" s="1"/>
  <c r="AI10" s="1"/>
  <c r="W10"/>
  <c r="Z10" s="1"/>
  <c r="AF10" s="1"/>
  <c r="V10"/>
  <c r="Y10" s="1"/>
  <c r="AH10" s="1"/>
  <c r="X19"/>
  <c r="AA19" s="1"/>
  <c r="W19"/>
  <c r="Z19" s="1"/>
  <c r="V19"/>
  <c r="Y19" s="1"/>
  <c r="AI19" s="1"/>
  <c r="X28"/>
  <c r="AA28" s="1"/>
  <c r="W28"/>
  <c r="Z28" s="1"/>
  <c r="AI28" s="1"/>
  <c r="J91" i="5" s="1"/>
  <c r="V28" i="2"/>
  <c r="Y28" s="1"/>
  <c r="AE28" s="1"/>
  <c r="U2"/>
  <c r="X2" s="1"/>
  <c r="AA2" s="1"/>
  <c r="AI2" s="1"/>
  <c r="D63" i="6" l="1"/>
  <c r="D68"/>
  <c r="D58"/>
  <c r="G71"/>
  <c r="D73"/>
  <c r="J71"/>
  <c r="C66" i="8"/>
  <c r="J66"/>
  <c r="J66" i="9"/>
  <c r="C61" i="8"/>
  <c r="J61"/>
  <c r="J61" i="9"/>
  <c r="C56" i="8"/>
  <c r="J56"/>
  <c r="J56" i="9"/>
  <c r="J51" i="7"/>
  <c r="J51" i="9"/>
  <c r="J51" i="5"/>
  <c r="C91" i="4"/>
  <c r="C86"/>
  <c r="C81"/>
  <c r="C76"/>
  <c r="C71"/>
  <c r="C66"/>
  <c r="C61"/>
  <c r="C56"/>
  <c r="C51"/>
  <c r="J91"/>
  <c r="J86"/>
  <c r="J81"/>
  <c r="J76"/>
  <c r="J71"/>
  <c r="J66"/>
  <c r="J61"/>
  <c r="J56"/>
  <c r="J51"/>
  <c r="J51" i="1"/>
  <c r="J51" i="3"/>
  <c r="G91" i="1"/>
  <c r="D93"/>
  <c r="J91"/>
  <c r="J91" i="3"/>
  <c r="G86" i="1"/>
  <c r="D88"/>
  <c r="J86"/>
  <c r="J86" i="3"/>
  <c r="G81" i="1"/>
  <c r="D83"/>
  <c r="J81"/>
  <c r="J81" i="3"/>
  <c r="G76" i="1"/>
  <c r="D78"/>
  <c r="J76"/>
  <c r="J76" i="3"/>
  <c r="G71" i="1"/>
  <c r="D73"/>
  <c r="J71"/>
  <c r="J71" i="3"/>
  <c r="G66" i="1"/>
  <c r="D68"/>
  <c r="J66"/>
  <c r="J66" i="3"/>
  <c r="G61" i="1"/>
  <c r="D63"/>
  <c r="J61"/>
  <c r="J61" i="3"/>
  <c r="G56" i="1"/>
  <c r="D58"/>
  <c r="J56"/>
  <c r="J56" i="3"/>
  <c r="AH36" i="2"/>
  <c r="G51" i="6" s="1"/>
  <c r="AH57" i="2"/>
  <c r="AH48"/>
  <c r="G66" i="7" s="1"/>
  <c r="AH56" i="2"/>
  <c r="AH47"/>
  <c r="G61" i="7" s="1"/>
  <c r="AH55" i="2"/>
  <c r="AH46"/>
  <c r="G56" i="7" s="1"/>
  <c r="AH54" i="2"/>
  <c r="G51" i="8" s="1"/>
  <c r="AH45" i="2"/>
  <c r="AE36"/>
  <c r="AG57"/>
  <c r="AG48"/>
  <c r="D66" i="7" s="1"/>
  <c r="AG56" i="2"/>
  <c r="AG47"/>
  <c r="D61" i="7" s="1"/>
  <c r="AG55" i="2"/>
  <c r="AG46"/>
  <c r="D56" i="7" s="1"/>
  <c r="AG54" i="2"/>
  <c r="D51" i="8" s="1"/>
  <c r="AG45" i="2"/>
  <c r="AG28"/>
  <c r="AH28"/>
  <c r="AG27"/>
  <c r="AH27"/>
  <c r="AG26"/>
  <c r="AH26"/>
  <c r="AG25"/>
  <c r="AH25"/>
  <c r="AG24"/>
  <c r="AH24"/>
  <c r="AG23"/>
  <c r="AH23"/>
  <c r="AG22"/>
  <c r="AH22"/>
  <c r="AG21"/>
  <c r="AH21"/>
  <c r="AH20"/>
  <c r="AG20"/>
  <c r="AG19"/>
  <c r="AH19"/>
  <c r="AG18"/>
  <c r="AH18"/>
  <c r="AG17"/>
  <c r="AH17"/>
  <c r="AG16"/>
  <c r="AH16"/>
  <c r="AG15"/>
  <c r="AH15"/>
  <c r="AG14"/>
  <c r="AH14"/>
  <c r="AG13"/>
  <c r="AH13"/>
  <c r="AG12"/>
  <c r="AH12"/>
  <c r="AG11"/>
  <c r="AH11"/>
  <c r="G51" i="4" s="1"/>
  <c r="AD40" i="2"/>
  <c r="AE40"/>
  <c r="AD48"/>
  <c r="AF48"/>
  <c r="D68" i="7" s="1"/>
  <c r="AD39" i="2"/>
  <c r="AE39"/>
  <c r="C66" i="6" s="1"/>
  <c r="AD47" i="2"/>
  <c r="AF47"/>
  <c r="D63" i="7" s="1"/>
  <c r="AD38" i="2"/>
  <c r="AE38"/>
  <c r="C61" i="6" s="1"/>
  <c r="AD46" i="2"/>
  <c r="AF46"/>
  <c r="D58" i="7" s="1"/>
  <c r="AD37" i="2"/>
  <c r="AE37"/>
  <c r="C56" i="6" s="1"/>
  <c r="AD45" i="2"/>
  <c r="AF45"/>
  <c r="AD19"/>
  <c r="AF19"/>
  <c r="D93" i="5" s="1"/>
  <c r="AD10" i="2"/>
  <c r="AE10"/>
  <c r="AD18"/>
  <c r="AF18"/>
  <c r="D88" i="5" s="1"/>
  <c r="AD9" i="2"/>
  <c r="AE9"/>
  <c r="AD17"/>
  <c r="AF17"/>
  <c r="D83" i="5" s="1"/>
  <c r="AD8" i="2"/>
  <c r="AE8"/>
  <c r="AD16"/>
  <c r="AF16"/>
  <c r="D78" i="5" s="1"/>
  <c r="AD7" i="2"/>
  <c r="AE7"/>
  <c r="AD15"/>
  <c r="AF15"/>
  <c r="D73" i="5" s="1"/>
  <c r="AD6" i="2"/>
  <c r="AE6"/>
  <c r="AD14"/>
  <c r="AF14"/>
  <c r="D68" i="5" s="1"/>
  <c r="AD5" i="2"/>
  <c r="AE5"/>
  <c r="AD13"/>
  <c r="AF13"/>
  <c r="D63" i="5" s="1"/>
  <c r="AD4" i="2"/>
  <c r="AE4"/>
  <c r="AD12"/>
  <c r="AF12"/>
  <c r="D58" i="5" s="1"/>
  <c r="AD3" i="2"/>
  <c r="AE3"/>
  <c r="AD11"/>
  <c r="AF11"/>
  <c r="AD36"/>
  <c r="AD57"/>
  <c r="AD56"/>
  <c r="AD55"/>
  <c r="AD54"/>
  <c r="X41"/>
  <c r="AA41" s="1"/>
  <c r="AI41" s="1"/>
  <c r="W41"/>
  <c r="Z41" s="1"/>
  <c r="AF41" s="1"/>
  <c r="V41"/>
  <c r="Y41" s="1"/>
  <c r="AH41" s="1"/>
  <c r="X58"/>
  <c r="AA58" s="1"/>
  <c r="W58"/>
  <c r="Z58" s="1"/>
  <c r="AI58" s="1"/>
  <c r="J71" i="8" s="1"/>
  <c r="V58" i="2"/>
  <c r="Y58" s="1"/>
  <c r="AE58" s="1"/>
  <c r="C71" i="8" s="1"/>
  <c r="U49" i="2"/>
  <c r="AD28"/>
  <c r="AD27"/>
  <c r="AD26"/>
  <c r="AD25"/>
  <c r="AD24"/>
  <c r="AD23"/>
  <c r="AD22"/>
  <c r="AD21"/>
  <c r="AD20"/>
  <c r="T50"/>
  <c r="T42"/>
  <c r="U42" s="1"/>
  <c r="V2"/>
  <c r="Y2" s="1"/>
  <c r="W2"/>
  <c r="Z2" s="1"/>
  <c r="AF2" s="1"/>
  <c r="D63" i="9" l="1"/>
  <c r="D68"/>
  <c r="C61"/>
  <c r="D58"/>
  <c r="C51" i="6"/>
  <c r="C51" i="9"/>
  <c r="C56"/>
  <c r="C66"/>
  <c r="G76" i="6"/>
  <c r="D78"/>
  <c r="J76"/>
  <c r="D55" i="9"/>
  <c r="D9"/>
  <c r="D60"/>
  <c r="D14"/>
  <c r="D65"/>
  <c r="D19"/>
  <c r="D53" i="7"/>
  <c r="D53" i="9"/>
  <c r="D50"/>
  <c r="D4"/>
  <c r="C71" i="6"/>
  <c r="C71" i="9"/>
  <c r="D51" i="7"/>
  <c r="D51" i="9"/>
  <c r="D56" i="8"/>
  <c r="D56" i="9"/>
  <c r="D61" i="8"/>
  <c r="D61" i="9"/>
  <c r="D66" i="8"/>
  <c r="D66" i="9"/>
  <c r="G51" i="7"/>
  <c r="G51" i="9"/>
  <c r="G56" i="8"/>
  <c r="G56" i="9"/>
  <c r="G61" i="8"/>
  <c r="G61" i="9"/>
  <c r="G66" i="8"/>
  <c r="G66" i="9"/>
  <c r="D50" i="8"/>
  <c r="D4"/>
  <c r="D55"/>
  <c r="D9"/>
  <c r="D60"/>
  <c r="D14"/>
  <c r="D65"/>
  <c r="D19"/>
  <c r="D50" i="7"/>
  <c r="D4"/>
  <c r="D55"/>
  <c r="D9"/>
  <c r="D60"/>
  <c r="D14"/>
  <c r="D65"/>
  <c r="D19"/>
  <c r="D9" i="6"/>
  <c r="D55"/>
  <c r="D14"/>
  <c r="D60"/>
  <c r="D19"/>
  <c r="D65"/>
  <c r="D24"/>
  <c r="D70"/>
  <c r="G61" i="5"/>
  <c r="D61"/>
  <c r="D4" i="6"/>
  <c r="D50"/>
  <c r="G66" i="5"/>
  <c r="D66"/>
  <c r="C76"/>
  <c r="G71"/>
  <c r="D71"/>
  <c r="C81"/>
  <c r="G81"/>
  <c r="D81"/>
  <c r="G91"/>
  <c r="D91"/>
  <c r="C56"/>
  <c r="C86"/>
  <c r="D55" i="3"/>
  <c r="D60"/>
  <c r="C66" i="5"/>
  <c r="C71"/>
  <c r="D70" i="3"/>
  <c r="D80"/>
  <c r="D85"/>
  <c r="C91" i="5"/>
  <c r="G86"/>
  <c r="D86"/>
  <c r="C61"/>
  <c r="D53" i="4"/>
  <c r="D53" i="5"/>
  <c r="D14"/>
  <c r="D24"/>
  <c r="D51"/>
  <c r="G56"/>
  <c r="D56"/>
  <c r="G76"/>
  <c r="D76"/>
  <c r="D4" i="4"/>
  <c r="D9"/>
  <c r="D55" i="5"/>
  <c r="D9"/>
  <c r="D14" i="4"/>
  <c r="D60" i="5"/>
  <c r="D19" i="4"/>
  <c r="D65" i="5"/>
  <c r="D24" i="4"/>
  <c r="D70" i="5"/>
  <c r="D29" i="4"/>
  <c r="D75" i="5"/>
  <c r="D34" i="4"/>
  <c r="D80" i="5"/>
  <c r="D34"/>
  <c r="D39" i="4"/>
  <c r="D85" i="5"/>
  <c r="D39"/>
  <c r="D44" i="4"/>
  <c r="D90" i="5"/>
  <c r="D65" i="3"/>
  <c r="D19" i="5"/>
  <c r="D75" i="3"/>
  <c r="D29" i="5"/>
  <c r="D90" i="3"/>
  <c r="D44" i="5"/>
  <c r="D4" i="3"/>
  <c r="D50" i="4"/>
  <c r="D58" i="3"/>
  <c r="D58" i="4"/>
  <c r="D9" i="3"/>
  <c r="D55" i="4"/>
  <c r="D63" i="3"/>
  <c r="D63" i="4"/>
  <c r="D14" i="3"/>
  <c r="D60" i="4"/>
  <c r="D68" i="3"/>
  <c r="D68" i="4"/>
  <c r="D19" i="3"/>
  <c r="D65" i="4"/>
  <c r="D73" i="3"/>
  <c r="D73" i="4"/>
  <c r="D24" i="3"/>
  <c r="D70" i="4"/>
  <c r="D78" i="3"/>
  <c r="D78" i="4"/>
  <c r="D29" i="3"/>
  <c r="D75" i="4"/>
  <c r="D83" i="3"/>
  <c r="D83" i="4"/>
  <c r="D34" i="3"/>
  <c r="D80" i="4"/>
  <c r="D88" i="3"/>
  <c r="D88" i="4"/>
  <c r="D39" i="3"/>
  <c r="D85" i="4"/>
  <c r="D93" i="3"/>
  <c r="D93" i="4"/>
  <c r="D44" i="3"/>
  <c r="D90" i="4"/>
  <c r="D51" i="3"/>
  <c r="D51" i="4"/>
  <c r="G56" i="3"/>
  <c r="G56" i="4"/>
  <c r="D56" i="3"/>
  <c r="D56" i="4"/>
  <c r="G61" i="3"/>
  <c r="G61" i="4"/>
  <c r="D61" i="3"/>
  <c r="D61" i="4"/>
  <c r="G66" i="3"/>
  <c r="G66" i="4"/>
  <c r="D66" i="3"/>
  <c r="D66" i="4"/>
  <c r="G71" i="3"/>
  <c r="G71" i="4"/>
  <c r="D71" i="3"/>
  <c r="D71" i="4"/>
  <c r="G76" i="3"/>
  <c r="G76" i="4"/>
  <c r="D76" i="3"/>
  <c r="D76" i="4"/>
  <c r="G81" i="3"/>
  <c r="G81" i="4"/>
  <c r="D81" i="3"/>
  <c r="D81" i="4"/>
  <c r="G86" i="3"/>
  <c r="G86" i="4"/>
  <c r="D86" i="3"/>
  <c r="D86" i="4"/>
  <c r="G91" i="3"/>
  <c r="G91" i="4"/>
  <c r="D91" i="3"/>
  <c r="D91" i="4"/>
  <c r="D53" i="1"/>
  <c r="D53" i="3"/>
  <c r="C56" i="1"/>
  <c r="C56" i="3"/>
  <c r="C61" i="1"/>
  <c r="C61" i="3"/>
  <c r="C66" i="1"/>
  <c r="C66" i="3"/>
  <c r="C71" i="1"/>
  <c r="C71" i="3"/>
  <c r="C76" i="1"/>
  <c r="C76" i="3"/>
  <c r="C81" i="1"/>
  <c r="C81" i="3"/>
  <c r="C86" i="1"/>
  <c r="C86" i="3"/>
  <c r="C91" i="1"/>
  <c r="C91" i="3"/>
  <c r="D9" i="1"/>
  <c r="D55"/>
  <c r="D14"/>
  <c r="D60"/>
  <c r="D19"/>
  <c r="D65"/>
  <c r="D24"/>
  <c r="D70"/>
  <c r="D29"/>
  <c r="D75"/>
  <c r="D34"/>
  <c r="D80"/>
  <c r="D39"/>
  <c r="D85"/>
  <c r="D44"/>
  <c r="D90"/>
  <c r="AH58" i="2"/>
  <c r="G71" i="8" s="1"/>
  <c r="AG58" i="2"/>
  <c r="D71" i="8" s="1"/>
  <c r="AH2" i="2"/>
  <c r="G51" i="5" s="1"/>
  <c r="AE2" i="2"/>
  <c r="C51" i="5" s="1"/>
  <c r="AD41" i="2"/>
  <c r="AE41"/>
  <c r="AD58"/>
  <c r="X42"/>
  <c r="AA42" s="1"/>
  <c r="AI42" s="1"/>
  <c r="J81" i="6" s="1"/>
  <c r="W42" i="2"/>
  <c r="Z42" s="1"/>
  <c r="AF42" s="1"/>
  <c r="D83" i="6" s="1"/>
  <c r="V42" i="2"/>
  <c r="Y42" s="1"/>
  <c r="AH42" s="1"/>
  <c r="G81" i="6" s="1"/>
  <c r="T59" i="2"/>
  <c r="U59" s="1"/>
  <c r="U50"/>
  <c r="X49"/>
  <c r="AA49" s="1"/>
  <c r="W49"/>
  <c r="Z49" s="1"/>
  <c r="V49"/>
  <c r="Y49" s="1"/>
  <c r="AI49" s="1"/>
  <c r="AD2"/>
  <c r="D4" i="5" s="1"/>
  <c r="T51" i="2"/>
  <c r="T43"/>
  <c r="U43" s="1"/>
  <c r="J71" i="7" l="1"/>
  <c r="J71" i="9"/>
  <c r="C76" i="6"/>
  <c r="D70" i="8"/>
  <c r="D24"/>
  <c r="D29" i="6"/>
  <c r="D75"/>
  <c r="D50" i="5"/>
  <c r="D50" i="3"/>
  <c r="C51" i="1"/>
  <c r="C51" i="3"/>
  <c r="G51" i="1"/>
  <c r="G51" i="3"/>
  <c r="D4" i="1"/>
  <c r="D50"/>
  <c r="AH49" i="2"/>
  <c r="AG49"/>
  <c r="AD49"/>
  <c r="AF49"/>
  <c r="AD42"/>
  <c r="AE42"/>
  <c r="C81" i="6" s="1"/>
  <c r="X43" i="2"/>
  <c r="AA43" s="1"/>
  <c r="AI43" s="1"/>
  <c r="J86" i="6" s="1"/>
  <c r="W43" i="2"/>
  <c r="Z43" s="1"/>
  <c r="AF43" s="1"/>
  <c r="D88" i="6" s="1"/>
  <c r="V43" i="2"/>
  <c r="Y43" s="1"/>
  <c r="AH43" s="1"/>
  <c r="G86" i="6" s="1"/>
  <c r="T60" i="2"/>
  <c r="U60" s="1"/>
  <c r="U51"/>
  <c r="X50"/>
  <c r="AA50" s="1"/>
  <c r="W50"/>
  <c r="Z50" s="1"/>
  <c r="V50"/>
  <c r="Y50" s="1"/>
  <c r="AI50" s="1"/>
  <c r="J76" i="7" s="1"/>
  <c r="X59" i="2"/>
  <c r="AA59" s="1"/>
  <c r="W59"/>
  <c r="Z59" s="1"/>
  <c r="AI59" s="1"/>
  <c r="V59"/>
  <c r="Y59" s="1"/>
  <c r="AE59" s="1"/>
  <c r="C76" i="8" s="1"/>
  <c r="T52" i="2"/>
  <c r="T44"/>
  <c r="J76" i="8" l="1"/>
  <c r="J76" i="9"/>
  <c r="D73" i="7"/>
  <c r="D73" i="9"/>
  <c r="D70"/>
  <c r="D24"/>
  <c r="D71" i="7"/>
  <c r="D71" i="9"/>
  <c r="G71" i="7"/>
  <c r="G71" i="9"/>
  <c r="C76"/>
  <c r="D70" i="7"/>
  <c r="D24"/>
  <c r="D34" i="6"/>
  <c r="D80"/>
  <c r="AH59" i="2"/>
  <c r="AH50"/>
  <c r="G76" i="7" s="1"/>
  <c r="AG59" i="2"/>
  <c r="AG50"/>
  <c r="D76" i="7" s="1"/>
  <c r="AD50" i="2"/>
  <c r="AF50"/>
  <c r="AD43"/>
  <c r="AE43"/>
  <c r="AD59"/>
  <c r="T53"/>
  <c r="U44"/>
  <c r="T61"/>
  <c r="U61" s="1"/>
  <c r="U52"/>
  <c r="X51"/>
  <c r="AA51" s="1"/>
  <c r="W51"/>
  <c r="Z51" s="1"/>
  <c r="V51"/>
  <c r="Y51" s="1"/>
  <c r="AI51" s="1"/>
  <c r="X60"/>
  <c r="AA60" s="1"/>
  <c r="W60"/>
  <c r="Z60" s="1"/>
  <c r="AI60" s="1"/>
  <c r="J81" i="8" s="1"/>
  <c r="V60" i="2"/>
  <c r="Y60" s="1"/>
  <c r="AE60" s="1"/>
  <c r="C86" i="6" l="1"/>
  <c r="D78" i="7"/>
  <c r="D78" i="9"/>
  <c r="C81" i="8"/>
  <c r="C81" i="9"/>
  <c r="D75"/>
  <c r="D29"/>
  <c r="D76" i="8"/>
  <c r="D76" i="9"/>
  <c r="G76" i="8"/>
  <c r="G76" i="9"/>
  <c r="J81" i="7"/>
  <c r="J81" i="9"/>
  <c r="D75" i="8"/>
  <c r="D29"/>
  <c r="D75" i="7"/>
  <c r="D29"/>
  <c r="D39" i="6"/>
  <c r="D85"/>
  <c r="AH60" i="2"/>
  <c r="G81" i="8" s="1"/>
  <c r="AH51" i="2"/>
  <c r="AG60"/>
  <c r="D81" i="8" s="1"/>
  <c r="AG51" i="2"/>
  <c r="AD51"/>
  <c r="AF51"/>
  <c r="AD60"/>
  <c r="X52"/>
  <c r="AA52" s="1"/>
  <c r="W52"/>
  <c r="Z52" s="1"/>
  <c r="V52"/>
  <c r="Y52" s="1"/>
  <c r="AI52" s="1"/>
  <c r="X61"/>
  <c r="AA61" s="1"/>
  <c r="W61"/>
  <c r="Z61" s="1"/>
  <c r="AI61" s="1"/>
  <c r="J86" i="8" s="1"/>
  <c r="V61" i="2"/>
  <c r="Y61" s="1"/>
  <c r="AE61" s="1"/>
  <c r="C86" i="8" s="1"/>
  <c r="X44" i="2"/>
  <c r="AA44" s="1"/>
  <c r="AI44" s="1"/>
  <c r="W44"/>
  <c r="Z44" s="1"/>
  <c r="AF44" s="1"/>
  <c r="V44"/>
  <c r="Y44" s="1"/>
  <c r="AH44" s="1"/>
  <c r="T62"/>
  <c r="U62" s="1"/>
  <c r="U53"/>
  <c r="C86" i="9" l="1"/>
  <c r="G91" i="6"/>
  <c r="D93"/>
  <c r="J91"/>
  <c r="J86" i="7"/>
  <c r="J86" i="9"/>
  <c r="D83" i="7"/>
  <c r="D83" i="9"/>
  <c r="D80"/>
  <c r="D34"/>
  <c r="D81" i="7"/>
  <c r="D81" i="9"/>
  <c r="G81" i="7"/>
  <c r="G81" i="9"/>
  <c r="D80" i="8"/>
  <c r="D34"/>
  <c r="D80" i="7"/>
  <c r="D34"/>
  <c r="AH61" i="2"/>
  <c r="G86" i="8" s="1"/>
  <c r="AH52" i="2"/>
  <c r="AG61"/>
  <c r="D86" i="8" s="1"/>
  <c r="AG52" i="2"/>
  <c r="AD44"/>
  <c r="AE44"/>
  <c r="AD52"/>
  <c r="AF52"/>
  <c r="AD61"/>
  <c r="X53"/>
  <c r="AA53" s="1"/>
  <c r="W53"/>
  <c r="Z53" s="1"/>
  <c r="V53"/>
  <c r="Y53" s="1"/>
  <c r="AI53" s="1"/>
  <c r="J91" i="7" s="1"/>
  <c r="X62" i="2"/>
  <c r="AA62" s="1"/>
  <c r="W62"/>
  <c r="Z62" s="1"/>
  <c r="AI62" s="1"/>
  <c r="J91" i="8" s="1"/>
  <c r="V62" i="2"/>
  <c r="Y62" s="1"/>
  <c r="AE62" s="1"/>
  <c r="C91" i="8" s="1"/>
  <c r="J91" i="9" l="1"/>
  <c r="D88" i="7"/>
  <c r="D88" i="9"/>
  <c r="D85"/>
  <c r="D39"/>
  <c r="C91" i="6"/>
  <c r="C91" i="9"/>
  <c r="D86" i="7"/>
  <c r="D86" i="9"/>
  <c r="G86" i="7"/>
  <c r="G86" i="9"/>
  <c r="D85" i="8"/>
  <c r="D39"/>
  <c r="D85" i="7"/>
  <c r="D39"/>
  <c r="D44" i="6"/>
  <c r="D90"/>
  <c r="AH62" i="2"/>
  <c r="G91" i="8" s="1"/>
  <c r="AH53" i="2"/>
  <c r="AG62"/>
  <c r="D91" i="8" s="1"/>
  <c r="AG53" i="2"/>
  <c r="AD53"/>
  <c r="AF53"/>
  <c r="AD62"/>
  <c r="D90" i="9" l="1"/>
  <c r="D93" i="7"/>
  <c r="D93" i="9"/>
  <c r="D91" i="7"/>
  <c r="D91" i="9"/>
  <c r="G91" i="7"/>
  <c r="G91" i="9"/>
  <c r="D44"/>
  <c r="D90" i="8"/>
  <c r="D44"/>
  <c r="D90" i="7"/>
  <c r="D44"/>
</calcChain>
</file>

<file path=xl/sharedStrings.xml><?xml version="1.0" encoding="utf-8"?>
<sst xmlns="http://schemas.openxmlformats.org/spreadsheetml/2006/main" count="542" uniqueCount="24">
  <si>
    <t/>
  </si>
  <si>
    <t>□右の図のように田の字表を作り、
　問題を解きなさい</t>
    <rPh sb="1" eb="2">
      <t>ミギ</t>
    </rPh>
    <rPh sb="3" eb="4">
      <t>ズ</t>
    </rPh>
    <rPh sb="8" eb="9">
      <t>タ</t>
    </rPh>
    <rPh sb="10" eb="11">
      <t>ジ</t>
    </rPh>
    <rPh sb="11" eb="12">
      <t>ヒョウ</t>
    </rPh>
    <rPh sb="13" eb="14">
      <t>ツク</t>
    </rPh>
    <rPh sb="18" eb="20">
      <t>モンダイ</t>
    </rPh>
    <rPh sb="21" eb="22">
      <t>ト</t>
    </rPh>
    <phoneticPr fontId="1"/>
  </si>
  <si>
    <t>もとにする量</t>
    <rPh sb="5" eb="6">
      <t>リョウ</t>
    </rPh>
    <phoneticPr fontId="1"/>
  </si>
  <si>
    <t>比べる量</t>
    <rPh sb="0" eb="1">
      <t>クラ</t>
    </rPh>
    <rPh sb="3" eb="4">
      <t>リョウ</t>
    </rPh>
    <phoneticPr fontId="1"/>
  </si>
  <si>
    <t>倍</t>
    <rPh sb="0" eb="1">
      <t>バイ</t>
    </rPh>
    <phoneticPr fontId="1"/>
  </si>
  <si>
    <t>)</t>
    <phoneticPr fontId="1"/>
  </si>
  <si>
    <t>［式］</t>
    <rPh sb="1" eb="2">
      <t>シキ</t>
    </rPh>
    <phoneticPr fontId="1"/>
  </si>
  <si>
    <t>［答］</t>
    <rPh sb="1" eb="2">
      <t>コタエ</t>
    </rPh>
    <phoneticPr fontId="1"/>
  </si>
  <si>
    <t>田の字表と倍 A</t>
    <rPh sb="0" eb="1">
      <t>タ</t>
    </rPh>
    <rPh sb="2" eb="3">
      <t>ジ</t>
    </rPh>
    <rPh sb="3" eb="4">
      <t>ヒョウ</t>
    </rPh>
    <rPh sb="5" eb="6">
      <t>バイ</t>
    </rPh>
    <phoneticPr fontId="1"/>
  </si>
  <si>
    <t>田の字表と倍 A①</t>
    <rPh sb="0" eb="1">
      <t>タ</t>
    </rPh>
    <rPh sb="2" eb="3">
      <t>ジ</t>
    </rPh>
    <rPh sb="3" eb="4">
      <t>ヒョウ</t>
    </rPh>
    <rPh sb="5" eb="6">
      <t>バイ</t>
    </rPh>
    <phoneticPr fontId="1"/>
  </si>
  <si>
    <r>
      <rPr>
        <sz val="10"/>
        <color theme="1"/>
        <rFont val="HG丸ｺﾞｼｯｸM-PRO"/>
        <family val="3"/>
        <charset val="128"/>
      </rPr>
      <t>田の字表と倍 A①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バイ</t>
    </rPh>
    <rPh sb="10" eb="11">
      <t>コタエ</t>
    </rPh>
    <phoneticPr fontId="1"/>
  </si>
  <si>
    <t>田の字表と倍 A②</t>
    <rPh sb="0" eb="1">
      <t>タ</t>
    </rPh>
    <rPh sb="2" eb="3">
      <t>ジ</t>
    </rPh>
    <rPh sb="3" eb="4">
      <t>ヒョウ</t>
    </rPh>
    <rPh sb="5" eb="6">
      <t>バイ</t>
    </rPh>
    <phoneticPr fontId="1"/>
  </si>
  <si>
    <r>
      <rPr>
        <sz val="10"/>
        <color theme="1"/>
        <rFont val="HG丸ｺﾞｼｯｸM-PRO"/>
        <family val="3"/>
        <charset val="128"/>
      </rPr>
      <t>田の字表と倍 A②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バイ</t>
    </rPh>
    <rPh sb="10" eb="11">
      <t>コタエ</t>
    </rPh>
    <phoneticPr fontId="1"/>
  </si>
  <si>
    <t>田の字表と倍 A③</t>
    <rPh sb="0" eb="1">
      <t>タ</t>
    </rPh>
    <rPh sb="2" eb="3">
      <t>ジ</t>
    </rPh>
    <rPh sb="3" eb="4">
      <t>ヒョウ</t>
    </rPh>
    <rPh sb="5" eb="6">
      <t>バイ</t>
    </rPh>
    <phoneticPr fontId="1"/>
  </si>
  <si>
    <r>
      <rPr>
        <sz val="10"/>
        <color theme="1"/>
        <rFont val="HG丸ｺﾞｼｯｸM-PRO"/>
        <family val="3"/>
        <charset val="128"/>
      </rPr>
      <t>田の字表と倍 A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バイ</t>
    </rPh>
    <rPh sb="9" eb="10">
      <t>コタエ</t>
    </rPh>
    <phoneticPr fontId="1"/>
  </si>
  <si>
    <t>田の字表と倍 B①</t>
    <rPh sb="0" eb="1">
      <t>タ</t>
    </rPh>
    <rPh sb="2" eb="3">
      <t>ジ</t>
    </rPh>
    <rPh sb="3" eb="4">
      <t>ヒョウ</t>
    </rPh>
    <rPh sb="5" eb="6">
      <t>バイ</t>
    </rPh>
    <phoneticPr fontId="1"/>
  </si>
  <si>
    <r>
      <rPr>
        <sz val="10"/>
        <color theme="1"/>
        <rFont val="HG丸ｺﾞｼｯｸM-PRO"/>
        <family val="3"/>
        <charset val="128"/>
      </rPr>
      <t>田の字表と倍 B①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バイ</t>
    </rPh>
    <rPh sb="10" eb="11">
      <t>コタエ</t>
    </rPh>
    <phoneticPr fontId="1"/>
  </si>
  <si>
    <t>田の字表と倍 B</t>
    <rPh sb="0" eb="1">
      <t>タ</t>
    </rPh>
    <rPh sb="2" eb="3">
      <t>ジ</t>
    </rPh>
    <rPh sb="3" eb="4">
      <t>ヒョウ</t>
    </rPh>
    <rPh sb="5" eb="6">
      <t>バイ</t>
    </rPh>
    <phoneticPr fontId="1"/>
  </si>
  <si>
    <t>田の字表と倍 B②</t>
    <rPh sb="0" eb="1">
      <t>タ</t>
    </rPh>
    <rPh sb="2" eb="3">
      <t>ジ</t>
    </rPh>
    <rPh sb="3" eb="4">
      <t>ヒョウ</t>
    </rPh>
    <rPh sb="5" eb="6">
      <t>バイ</t>
    </rPh>
    <phoneticPr fontId="1"/>
  </si>
  <si>
    <r>
      <rPr>
        <sz val="10"/>
        <color theme="1"/>
        <rFont val="HG丸ｺﾞｼｯｸM-PRO"/>
        <family val="3"/>
        <charset val="128"/>
      </rPr>
      <t>田の字表と倍 B②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バイ</t>
    </rPh>
    <rPh sb="10" eb="11">
      <t>コタエ</t>
    </rPh>
    <phoneticPr fontId="1"/>
  </si>
  <si>
    <t>田の字表と倍 B③</t>
    <rPh sb="0" eb="1">
      <t>タ</t>
    </rPh>
    <rPh sb="2" eb="3">
      <t>ジ</t>
    </rPh>
    <rPh sb="3" eb="4">
      <t>ヒョウ</t>
    </rPh>
    <rPh sb="5" eb="6">
      <t>バイ</t>
    </rPh>
    <phoneticPr fontId="1"/>
  </si>
  <si>
    <r>
      <rPr>
        <sz val="10"/>
        <color theme="1"/>
        <rFont val="HG丸ｺﾞｼｯｸM-PRO"/>
        <family val="3"/>
        <charset val="128"/>
      </rPr>
      <t>田の字表と倍 B③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バイ</t>
    </rPh>
    <rPh sb="10" eb="11">
      <t>コタエ</t>
    </rPh>
    <phoneticPr fontId="1"/>
  </si>
  <si>
    <r>
      <rPr>
        <sz val="10"/>
        <color theme="1"/>
        <rFont val="HG丸ｺﾞｼｯｸM-PRO"/>
        <family val="3"/>
        <charset val="128"/>
      </rPr>
      <t>田の字表と倍 B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バイ</t>
    </rPh>
    <rPh sb="9" eb="10">
      <t>コタエ</t>
    </rPh>
    <phoneticPr fontId="1"/>
  </si>
  <si>
    <t>[F9]キーで再作問</t>
    <rPh sb="7" eb="8">
      <t>サイ</t>
    </rPh>
    <rPh sb="8" eb="10">
      <t>サクモン</t>
    </rPh>
    <phoneticPr fontId="1"/>
  </si>
</sst>
</file>

<file path=xl/styles.xml><?xml version="1.0" encoding="utf-8"?>
<styleSheet xmlns="http://schemas.openxmlformats.org/spreadsheetml/2006/main">
  <fonts count="9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ARペン楷書体L"/>
      <family val="3"/>
      <charset val="128"/>
    </font>
    <font>
      <sz val="14"/>
      <color theme="1"/>
      <name val="ARペン楷書体L"/>
      <family val="3"/>
      <charset val="128"/>
    </font>
    <font>
      <sz val="14"/>
      <color theme="1"/>
      <name val="ＭＳ 明朝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EBFFED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D1FFD5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FFFFE7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 textRotation="255" wrapText="1"/>
    </xf>
    <xf numFmtId="0" fontId="4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00"/>
      <color rgb="FFC9FFFF"/>
      <color rgb="FFD1FFD5"/>
      <color rgb="FFE5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Q213"/>
  <sheetViews>
    <sheetView topLeftCell="Y1" workbookViewId="0">
      <selection activeCell="AP2" sqref="AP2:AQ10"/>
    </sheetView>
  </sheetViews>
  <sheetFormatPr defaultRowHeight="12"/>
  <cols>
    <col min="1" max="5" width="4.42578125" customWidth="1"/>
    <col min="7" max="11" width="5.140625" customWidth="1"/>
    <col min="13" max="17" width="4.140625" customWidth="1"/>
    <col min="18" max="18" width="4" customWidth="1"/>
    <col min="19" max="28" width="3.28515625" customWidth="1"/>
    <col min="29" max="29" width="5.28515625" customWidth="1"/>
    <col min="30" max="30" width="43.28515625" customWidth="1"/>
    <col min="31" max="33" width="5.85546875" customWidth="1"/>
    <col min="34" max="34" width="11" customWidth="1"/>
    <col min="36" max="43" width="4.85546875" customWidth="1"/>
  </cols>
  <sheetData>
    <row r="1" spans="1:43">
      <c r="AC1" s="18">
        <v>1</v>
      </c>
      <c r="AD1" s="18">
        <v>2</v>
      </c>
      <c r="AE1" s="18">
        <v>3</v>
      </c>
      <c r="AF1" s="18">
        <v>4</v>
      </c>
      <c r="AG1" s="18">
        <v>5</v>
      </c>
      <c r="AH1" s="18">
        <v>6</v>
      </c>
      <c r="AI1" s="18">
        <v>7</v>
      </c>
    </row>
    <row r="2" spans="1:43">
      <c r="A2">
        <v>1</v>
      </c>
      <c r="B2">
        <v>2</v>
      </c>
      <c r="C2">
        <v>2</v>
      </c>
      <c r="D2">
        <v>4</v>
      </c>
      <c r="E2">
        <f ca="1">RAND()</f>
        <v>8.6238541697366777E-2</v>
      </c>
      <c r="G2">
        <v>1</v>
      </c>
      <c r="H2">
        <v>2</v>
      </c>
      <c r="I2">
        <v>10</v>
      </c>
      <c r="J2">
        <v>20</v>
      </c>
      <c r="K2">
        <f t="shared" ref="K2:K65" ca="1" si="0">RAND()</f>
        <v>0.40449062281050097</v>
      </c>
      <c r="M2" s="2">
        <v>1</v>
      </c>
      <c r="N2" s="2">
        <f ca="1">RANK(E2,E$2:E$65)</f>
        <v>56</v>
      </c>
      <c r="O2" s="2">
        <f ca="1">28-RANK(N2,N$2:N$28)</f>
        <v>25</v>
      </c>
      <c r="P2" s="2">
        <f ca="1">MATCH(M2,O$2:O$28,0)</f>
        <v>15</v>
      </c>
      <c r="Q2" s="2">
        <f ca="1">VLOOKUP(P2,M$2:N$28,2)</f>
        <v>3</v>
      </c>
      <c r="R2" s="2"/>
      <c r="S2" s="2">
        <v>1</v>
      </c>
      <c r="T2" s="2">
        <v>1</v>
      </c>
      <c r="U2" s="2">
        <f ca="1">VLOOKUP(T2,$M$2:$Q$28,5)</f>
        <v>3</v>
      </c>
      <c r="V2" s="2">
        <f t="shared" ref="V2:V28" ca="1" si="1">VLOOKUP($U2,da,2)</f>
        <v>2</v>
      </c>
      <c r="W2" s="2">
        <f t="shared" ref="W2:W28" ca="1" si="2">VLOOKUP($U2,da,3)</f>
        <v>3</v>
      </c>
      <c r="X2" s="2">
        <f t="shared" ref="X2:X28" ca="1" si="3">VLOOKUP($U2,da,4)</f>
        <v>6</v>
      </c>
      <c r="Y2" s="2" t="str">
        <f ca="1">TEXT(V2,"#")</f>
        <v>2</v>
      </c>
      <c r="Z2" s="2" t="str">
        <f t="shared" ref="Z2:Z28" ca="1" si="4">TEXT(W2,"#")</f>
        <v>3</v>
      </c>
      <c r="AA2" s="2" t="str">
        <f t="shared" ref="AA2:AA28" ca="1" si="5">TEXT(X2,"#")</f>
        <v>6</v>
      </c>
      <c r="AB2" s="2"/>
      <c r="AC2" s="1">
        <v>1</v>
      </c>
      <c r="AD2" s="1" t="str">
        <f ca="1">+Y2&amp;" の "&amp;Z2&amp;" 倍はいくらですか。"</f>
        <v>2 の 3 倍はいくらですか。</v>
      </c>
      <c r="AE2" s="1" t="str">
        <f ca="1">+Y2</f>
        <v>2</v>
      </c>
      <c r="AF2" s="1" t="str">
        <f t="shared" ref="AF2:AF19" ca="1" si="6">+Z2</f>
        <v>3</v>
      </c>
      <c r="AG2" s="1" t="s">
        <v>0</v>
      </c>
      <c r="AH2" s="1" t="str">
        <f ca="1">+Y2&amp;"×"&amp;Z2&amp;"＝"&amp;AA2</f>
        <v>2×3＝6</v>
      </c>
      <c r="AI2" s="1" t="str">
        <f ca="1">AA2</f>
        <v>6</v>
      </c>
      <c r="AJ2">
        <v>1</v>
      </c>
      <c r="AK2">
        <v>0</v>
      </c>
      <c r="AM2">
        <f ca="1">RAND()</f>
        <v>0.90617663507305402</v>
      </c>
      <c r="AN2">
        <f ca="1">RANK(AM2,AM$2:AM$10)</f>
        <v>1</v>
      </c>
      <c r="AO2">
        <f ca="1">VLOOKUP(AN2,$AJ$2:$AK$10,2)</f>
        <v>0</v>
      </c>
      <c r="AP2">
        <v>1</v>
      </c>
      <c r="AQ2">
        <f ca="1">+AJ2+AO2</f>
        <v>1</v>
      </c>
    </row>
    <row r="3" spans="1:43">
      <c r="A3">
        <v>2</v>
      </c>
      <c r="B3">
        <v>3</v>
      </c>
      <c r="C3">
        <v>2</v>
      </c>
      <c r="D3">
        <v>6</v>
      </c>
      <c r="E3">
        <f t="shared" ref="E3:E65" ca="1" si="7">RAND()</f>
        <v>0.40842613643888637</v>
      </c>
      <c r="G3">
        <v>2</v>
      </c>
      <c r="H3">
        <v>10</v>
      </c>
      <c r="I3">
        <v>2</v>
      </c>
      <c r="J3">
        <v>20</v>
      </c>
      <c r="K3">
        <f t="shared" ca="1" si="0"/>
        <v>0.91155263143554777</v>
      </c>
      <c r="M3" s="2">
        <v>2</v>
      </c>
      <c r="N3" s="2">
        <f t="shared" ref="N3:N28" ca="1" si="8">RANK(E3,E$2:E$65)</f>
        <v>33</v>
      </c>
      <c r="O3" s="2">
        <f t="shared" ref="O3:O28" ca="1" si="9">28-RANK(N3,N$2:N$28)</f>
        <v>13</v>
      </c>
      <c r="P3" s="2">
        <f t="shared" ref="P3:P28" ca="1" si="10">MATCH(M3,O$2:O$28,0)</f>
        <v>10</v>
      </c>
      <c r="Q3" s="2">
        <f t="shared" ref="Q3:Q28" ca="1" si="11">VLOOKUP(P3,M$2:N$28,2)</f>
        <v>4</v>
      </c>
      <c r="R3" s="2"/>
      <c r="S3" s="2">
        <v>2</v>
      </c>
      <c r="T3" s="2">
        <v>4</v>
      </c>
      <c r="U3" s="2">
        <f t="shared" ref="U3:U28" ca="1" si="12">VLOOKUP(T3,$M$2:$Q$28,5)</f>
        <v>6</v>
      </c>
      <c r="V3" s="2">
        <f t="shared" ca="1" si="1"/>
        <v>3</v>
      </c>
      <c r="W3" s="2">
        <f t="shared" ca="1" si="2"/>
        <v>3</v>
      </c>
      <c r="X3" s="2">
        <f t="shared" ca="1" si="3"/>
        <v>9</v>
      </c>
      <c r="Y3" s="2" t="str">
        <f t="shared" ref="Y3:Y28" ca="1" si="13">TEXT(V3,"#")</f>
        <v>3</v>
      </c>
      <c r="Z3" s="2" t="str">
        <f t="shared" ca="1" si="4"/>
        <v>3</v>
      </c>
      <c r="AA3" s="2" t="str">
        <f t="shared" ca="1" si="5"/>
        <v>9</v>
      </c>
      <c r="AB3" s="2"/>
      <c r="AC3" s="1">
        <v>2</v>
      </c>
      <c r="AD3" s="1" t="str">
        <f t="shared" ref="AD3:AD10" ca="1" si="14">+Y3&amp;" の "&amp;Z3&amp;" 倍はいくらですか。"</f>
        <v>3 の 3 倍はいくらですか。</v>
      </c>
      <c r="AE3" s="1" t="str">
        <f t="shared" ref="AE3:AE28" ca="1" si="15">+Y3</f>
        <v>3</v>
      </c>
      <c r="AF3" s="1" t="str">
        <f t="shared" ca="1" si="6"/>
        <v>3</v>
      </c>
      <c r="AG3" s="1" t="s">
        <v>0</v>
      </c>
      <c r="AH3" s="1" t="str">
        <f t="shared" ref="AH3:AH10" ca="1" si="16">+Y3&amp;"×"&amp;Z3&amp;"＝"&amp;AA3</f>
        <v>3×3＝9</v>
      </c>
      <c r="AI3" s="1" t="str">
        <f t="shared" ref="AI3:AI10" ca="1" si="17">AA3</f>
        <v>9</v>
      </c>
      <c r="AJ3">
        <v>2</v>
      </c>
      <c r="AK3">
        <v>0</v>
      </c>
      <c r="AM3">
        <f t="shared" ref="AM3:AM10" ca="1" si="18">RAND()</f>
        <v>0.41191530449435287</v>
      </c>
      <c r="AN3">
        <f t="shared" ref="AN3:AN10" ca="1" si="19">RANK(AM3,AM$2:AM$10)</f>
        <v>7</v>
      </c>
      <c r="AO3">
        <f t="shared" ref="AO3:AO10" ca="1" si="20">VLOOKUP(AN3,$AJ$2:$AK$10,2)</f>
        <v>18</v>
      </c>
      <c r="AP3">
        <v>2</v>
      </c>
      <c r="AQ3">
        <f t="shared" ref="AQ3:AQ10" ca="1" si="21">+AJ3+AO3</f>
        <v>20</v>
      </c>
    </row>
    <row r="4" spans="1:43">
      <c r="A4">
        <v>3</v>
      </c>
      <c r="B4">
        <v>2</v>
      </c>
      <c r="C4">
        <v>3</v>
      </c>
      <c r="D4">
        <v>6</v>
      </c>
      <c r="E4">
        <f t="shared" ca="1" si="7"/>
        <v>0.64691432781688096</v>
      </c>
      <c r="G4">
        <v>3</v>
      </c>
      <c r="H4">
        <v>2</v>
      </c>
      <c r="I4">
        <v>11</v>
      </c>
      <c r="J4">
        <v>22</v>
      </c>
      <c r="K4">
        <f t="shared" ca="1" si="0"/>
        <v>6.8896638479567507E-2</v>
      </c>
      <c r="M4" s="2">
        <v>3</v>
      </c>
      <c r="N4" s="2">
        <f t="shared" ca="1" si="8"/>
        <v>23</v>
      </c>
      <c r="O4" s="2">
        <f t="shared" ca="1" si="9"/>
        <v>9</v>
      </c>
      <c r="P4" s="2">
        <f t="shared" ca="1" si="10"/>
        <v>5</v>
      </c>
      <c r="Q4" s="2">
        <f t="shared" ca="1" si="11"/>
        <v>5</v>
      </c>
      <c r="R4" s="2"/>
      <c r="S4" s="2">
        <v>3</v>
      </c>
      <c r="T4" s="2">
        <v>7</v>
      </c>
      <c r="U4" s="2">
        <f t="shared" ca="1" si="12"/>
        <v>19</v>
      </c>
      <c r="V4" s="2">
        <f t="shared" ca="1" si="1"/>
        <v>2</v>
      </c>
      <c r="W4" s="2">
        <f t="shared" ca="1" si="2"/>
        <v>8</v>
      </c>
      <c r="X4" s="2">
        <f t="shared" ca="1" si="3"/>
        <v>16</v>
      </c>
      <c r="Y4" s="2" t="str">
        <f t="shared" ca="1" si="13"/>
        <v>2</v>
      </c>
      <c r="Z4" s="2" t="str">
        <f t="shared" ca="1" si="4"/>
        <v>8</v>
      </c>
      <c r="AA4" s="2" t="str">
        <f t="shared" ca="1" si="5"/>
        <v>16</v>
      </c>
      <c r="AB4" s="2"/>
      <c r="AC4" s="1">
        <v>3</v>
      </c>
      <c r="AD4" s="1" t="str">
        <f t="shared" ca="1" si="14"/>
        <v>2 の 8 倍はいくらですか。</v>
      </c>
      <c r="AE4" s="1" t="str">
        <f t="shared" ca="1" si="15"/>
        <v>2</v>
      </c>
      <c r="AF4" s="1" t="str">
        <f t="shared" ca="1" si="6"/>
        <v>8</v>
      </c>
      <c r="AG4" s="1" t="s">
        <v>0</v>
      </c>
      <c r="AH4" s="1" t="str">
        <f t="shared" ca="1" si="16"/>
        <v>2×8＝16</v>
      </c>
      <c r="AI4" s="1" t="str">
        <f t="shared" ca="1" si="17"/>
        <v>16</v>
      </c>
      <c r="AJ4">
        <v>3</v>
      </c>
      <c r="AK4">
        <v>0</v>
      </c>
      <c r="AM4">
        <f t="shared" ca="1" si="18"/>
        <v>0.47628436668896512</v>
      </c>
      <c r="AN4">
        <f t="shared" ca="1" si="19"/>
        <v>6</v>
      </c>
      <c r="AO4">
        <f t="shared" ca="1" si="20"/>
        <v>9</v>
      </c>
      <c r="AP4">
        <v>3</v>
      </c>
      <c r="AQ4">
        <f t="shared" ca="1" si="21"/>
        <v>12</v>
      </c>
    </row>
    <row r="5" spans="1:43">
      <c r="A5">
        <v>4</v>
      </c>
      <c r="B5">
        <v>4</v>
      </c>
      <c r="C5">
        <v>2</v>
      </c>
      <c r="D5">
        <v>8</v>
      </c>
      <c r="E5">
        <f t="shared" ca="1" si="7"/>
        <v>0.13601800250453522</v>
      </c>
      <c r="G5">
        <v>4</v>
      </c>
      <c r="H5">
        <v>11</v>
      </c>
      <c r="I5">
        <v>2</v>
      </c>
      <c r="J5">
        <v>22</v>
      </c>
      <c r="K5">
        <f t="shared" ca="1" si="0"/>
        <v>0.58747538816904754</v>
      </c>
      <c r="M5" s="2">
        <v>4</v>
      </c>
      <c r="N5" s="2">
        <f t="shared" ca="1" si="8"/>
        <v>50</v>
      </c>
      <c r="O5" s="2">
        <f t="shared" ca="1" si="9"/>
        <v>21</v>
      </c>
      <c r="P5" s="2">
        <f t="shared" ca="1" si="10"/>
        <v>12</v>
      </c>
      <c r="Q5" s="2">
        <f t="shared" ca="1" si="11"/>
        <v>6</v>
      </c>
      <c r="R5" s="2"/>
      <c r="S5" s="2">
        <v>4</v>
      </c>
      <c r="T5" s="2">
        <v>10</v>
      </c>
      <c r="U5" s="2">
        <f t="shared" ca="1" si="12"/>
        <v>25</v>
      </c>
      <c r="V5" s="2">
        <f t="shared" ca="1" si="1"/>
        <v>4</v>
      </c>
      <c r="W5" s="2">
        <f t="shared" ca="1" si="2"/>
        <v>5</v>
      </c>
      <c r="X5" s="2">
        <f t="shared" ca="1" si="3"/>
        <v>20</v>
      </c>
      <c r="Y5" s="2" t="str">
        <f t="shared" ca="1" si="13"/>
        <v>4</v>
      </c>
      <c r="Z5" s="2" t="str">
        <f t="shared" ca="1" si="4"/>
        <v>5</v>
      </c>
      <c r="AA5" s="2" t="str">
        <f t="shared" ca="1" si="5"/>
        <v>20</v>
      </c>
      <c r="AB5" s="2"/>
      <c r="AC5" s="1">
        <v>4</v>
      </c>
      <c r="AD5" s="1" t="str">
        <f t="shared" ca="1" si="14"/>
        <v>4 の 5 倍はいくらですか。</v>
      </c>
      <c r="AE5" s="1" t="str">
        <f t="shared" ca="1" si="15"/>
        <v>4</v>
      </c>
      <c r="AF5" s="1" t="str">
        <f t="shared" ca="1" si="6"/>
        <v>5</v>
      </c>
      <c r="AG5" s="1" t="s">
        <v>0</v>
      </c>
      <c r="AH5" s="1" t="str">
        <f t="shared" ca="1" si="16"/>
        <v>4×5＝20</v>
      </c>
      <c r="AI5" s="1" t="str">
        <f t="shared" ca="1" si="17"/>
        <v>20</v>
      </c>
      <c r="AJ5">
        <v>4</v>
      </c>
      <c r="AK5">
        <v>9</v>
      </c>
      <c r="AM5">
        <f t="shared" ca="1" si="18"/>
        <v>0.22645511049614075</v>
      </c>
      <c r="AN5">
        <f t="shared" ca="1" si="19"/>
        <v>9</v>
      </c>
      <c r="AO5">
        <f t="shared" ca="1" si="20"/>
        <v>18</v>
      </c>
      <c r="AP5">
        <v>4</v>
      </c>
      <c r="AQ5">
        <f t="shared" ca="1" si="21"/>
        <v>22</v>
      </c>
    </row>
    <row r="6" spans="1:43">
      <c r="A6">
        <v>5</v>
      </c>
      <c r="B6">
        <v>2</v>
      </c>
      <c r="C6">
        <v>4</v>
      </c>
      <c r="D6">
        <v>8</v>
      </c>
      <c r="E6">
        <f t="shared" ca="1" si="7"/>
        <v>0.93514114586594199</v>
      </c>
      <c r="G6">
        <v>5</v>
      </c>
      <c r="H6">
        <v>2</v>
      </c>
      <c r="I6">
        <v>12</v>
      </c>
      <c r="J6">
        <v>24</v>
      </c>
      <c r="K6">
        <f t="shared" ca="1" si="0"/>
        <v>0.41950100869264473</v>
      </c>
      <c r="M6" s="2">
        <v>5</v>
      </c>
      <c r="N6" s="2">
        <f t="shared" ca="1" si="8"/>
        <v>5</v>
      </c>
      <c r="O6" s="2">
        <f t="shared" ca="1" si="9"/>
        <v>3</v>
      </c>
      <c r="P6" s="2">
        <f t="shared" ca="1" si="10"/>
        <v>27</v>
      </c>
      <c r="Q6" s="2">
        <f t="shared" ca="1" si="11"/>
        <v>11</v>
      </c>
      <c r="R6" s="2"/>
      <c r="S6" s="2">
        <v>5</v>
      </c>
      <c r="T6" s="2">
        <v>13</v>
      </c>
      <c r="U6" s="2">
        <f t="shared" ca="1" si="12"/>
        <v>33</v>
      </c>
      <c r="V6" s="2">
        <f t="shared" ca="1" si="1"/>
        <v>9</v>
      </c>
      <c r="W6" s="2">
        <f t="shared" ca="1" si="2"/>
        <v>3</v>
      </c>
      <c r="X6" s="2">
        <f t="shared" ca="1" si="3"/>
        <v>27</v>
      </c>
      <c r="Y6" s="2" t="str">
        <f t="shared" ca="1" si="13"/>
        <v>9</v>
      </c>
      <c r="Z6" s="2" t="str">
        <f t="shared" ca="1" si="4"/>
        <v>3</v>
      </c>
      <c r="AA6" s="2" t="str">
        <f t="shared" ca="1" si="5"/>
        <v>27</v>
      </c>
      <c r="AB6" s="2"/>
      <c r="AC6" s="1">
        <v>5</v>
      </c>
      <c r="AD6" s="1" t="str">
        <f t="shared" ca="1" si="14"/>
        <v>9 の 3 倍はいくらですか。</v>
      </c>
      <c r="AE6" s="1" t="str">
        <f t="shared" ca="1" si="15"/>
        <v>9</v>
      </c>
      <c r="AF6" s="1" t="str">
        <f t="shared" ca="1" si="6"/>
        <v>3</v>
      </c>
      <c r="AG6" s="1" t="s">
        <v>0</v>
      </c>
      <c r="AH6" s="1" t="str">
        <f t="shared" ca="1" si="16"/>
        <v>9×3＝27</v>
      </c>
      <c r="AI6" s="1" t="str">
        <f t="shared" ca="1" si="17"/>
        <v>27</v>
      </c>
      <c r="AJ6">
        <v>5</v>
      </c>
      <c r="AK6">
        <v>9</v>
      </c>
      <c r="AM6">
        <f t="shared" ca="1" si="18"/>
        <v>0.86799356483274259</v>
      </c>
      <c r="AN6">
        <f t="shared" ca="1" si="19"/>
        <v>2</v>
      </c>
      <c r="AO6">
        <f t="shared" ca="1" si="20"/>
        <v>0</v>
      </c>
      <c r="AP6">
        <v>5</v>
      </c>
      <c r="AQ6">
        <f t="shared" ca="1" si="21"/>
        <v>5</v>
      </c>
    </row>
    <row r="7" spans="1:43">
      <c r="A7">
        <v>6</v>
      </c>
      <c r="B7">
        <v>3</v>
      </c>
      <c r="C7">
        <v>3</v>
      </c>
      <c r="D7">
        <v>9</v>
      </c>
      <c r="E7">
        <f t="shared" ca="1" si="7"/>
        <v>0.23622427753652397</v>
      </c>
      <c r="G7">
        <v>6</v>
      </c>
      <c r="H7">
        <v>12</v>
      </c>
      <c r="I7">
        <v>2</v>
      </c>
      <c r="J7">
        <v>24</v>
      </c>
      <c r="K7">
        <f t="shared" ca="1" si="0"/>
        <v>0.14718839580496756</v>
      </c>
      <c r="M7" s="2">
        <v>6</v>
      </c>
      <c r="N7" s="2">
        <f t="shared" ca="1" si="8"/>
        <v>46</v>
      </c>
      <c r="O7" s="2">
        <f t="shared" ca="1" si="9"/>
        <v>18</v>
      </c>
      <c r="P7" s="2">
        <f t="shared" ca="1" si="10"/>
        <v>11</v>
      </c>
      <c r="Q7" s="2">
        <f t="shared" ca="1" si="11"/>
        <v>18</v>
      </c>
      <c r="R7" s="2"/>
      <c r="S7" s="2">
        <v>6</v>
      </c>
      <c r="T7" s="2">
        <v>16</v>
      </c>
      <c r="U7" s="2">
        <f t="shared" ca="1" si="12"/>
        <v>41</v>
      </c>
      <c r="V7" s="2">
        <f t="shared" ca="1" si="1"/>
        <v>7</v>
      </c>
      <c r="W7" s="2">
        <f t="shared" ca="1" si="2"/>
        <v>5</v>
      </c>
      <c r="X7" s="2">
        <f t="shared" ca="1" si="3"/>
        <v>35</v>
      </c>
      <c r="Y7" s="2" t="str">
        <f t="shared" ca="1" si="13"/>
        <v>7</v>
      </c>
      <c r="Z7" s="2" t="str">
        <f t="shared" ca="1" si="4"/>
        <v>5</v>
      </c>
      <c r="AA7" s="2" t="str">
        <f t="shared" ca="1" si="5"/>
        <v>35</v>
      </c>
      <c r="AB7" s="2"/>
      <c r="AC7" s="1">
        <v>6</v>
      </c>
      <c r="AD7" s="1" t="str">
        <f t="shared" ca="1" si="14"/>
        <v>7 の 5 倍はいくらですか。</v>
      </c>
      <c r="AE7" s="1" t="str">
        <f t="shared" ca="1" si="15"/>
        <v>7</v>
      </c>
      <c r="AF7" s="1" t="str">
        <f t="shared" ca="1" si="6"/>
        <v>5</v>
      </c>
      <c r="AG7" s="1" t="s">
        <v>0</v>
      </c>
      <c r="AH7" s="1" t="str">
        <f t="shared" ca="1" si="16"/>
        <v>7×5＝35</v>
      </c>
      <c r="AI7" s="1" t="str">
        <f t="shared" ca="1" si="17"/>
        <v>35</v>
      </c>
      <c r="AJ7">
        <v>6</v>
      </c>
      <c r="AK7">
        <v>9</v>
      </c>
      <c r="AM7">
        <f t="shared" ca="1" si="18"/>
        <v>0.69434722861280229</v>
      </c>
      <c r="AN7">
        <f t="shared" ca="1" si="19"/>
        <v>4</v>
      </c>
      <c r="AO7">
        <f t="shared" ca="1" si="20"/>
        <v>9</v>
      </c>
      <c r="AP7">
        <v>6</v>
      </c>
      <c r="AQ7">
        <f t="shared" ca="1" si="21"/>
        <v>15</v>
      </c>
    </row>
    <row r="8" spans="1:43">
      <c r="A8">
        <v>7</v>
      </c>
      <c r="B8">
        <v>5</v>
      </c>
      <c r="C8">
        <v>2</v>
      </c>
      <c r="D8">
        <v>10</v>
      </c>
      <c r="E8">
        <f t="shared" ca="1" si="7"/>
        <v>0.39627431521227496</v>
      </c>
      <c r="G8">
        <v>7</v>
      </c>
      <c r="H8">
        <v>2</v>
      </c>
      <c r="I8">
        <v>13</v>
      </c>
      <c r="J8">
        <v>26</v>
      </c>
      <c r="K8">
        <f t="shared" ca="1" si="0"/>
        <v>0.1642863765815985</v>
      </c>
      <c r="M8" s="2">
        <v>7</v>
      </c>
      <c r="N8" s="2">
        <f t="shared" ca="1" si="8"/>
        <v>34</v>
      </c>
      <c r="O8" s="2">
        <f t="shared" ca="1" si="9"/>
        <v>14</v>
      </c>
      <c r="P8" s="2">
        <f t="shared" ca="1" si="10"/>
        <v>16</v>
      </c>
      <c r="Q8" s="2">
        <f t="shared" ca="1" si="11"/>
        <v>19</v>
      </c>
      <c r="R8" s="2"/>
      <c r="S8" s="2">
        <v>7</v>
      </c>
      <c r="T8" s="2">
        <v>19</v>
      </c>
      <c r="U8" s="2">
        <f t="shared" ca="1" si="12"/>
        <v>48</v>
      </c>
      <c r="V8" s="2">
        <f t="shared" ca="1" si="1"/>
        <v>7</v>
      </c>
      <c r="W8" s="2">
        <f t="shared" ca="1" si="2"/>
        <v>6</v>
      </c>
      <c r="X8" s="2">
        <f t="shared" ca="1" si="3"/>
        <v>42</v>
      </c>
      <c r="Y8" s="2" t="str">
        <f t="shared" ca="1" si="13"/>
        <v>7</v>
      </c>
      <c r="Z8" s="2" t="str">
        <f t="shared" ca="1" si="4"/>
        <v>6</v>
      </c>
      <c r="AA8" s="2" t="str">
        <f t="shared" ca="1" si="5"/>
        <v>42</v>
      </c>
      <c r="AB8" s="2"/>
      <c r="AC8" s="1">
        <v>7</v>
      </c>
      <c r="AD8" s="1" t="str">
        <f t="shared" ca="1" si="14"/>
        <v>7 の 6 倍はいくらですか。</v>
      </c>
      <c r="AE8" s="1" t="str">
        <f t="shared" ca="1" si="15"/>
        <v>7</v>
      </c>
      <c r="AF8" s="1" t="str">
        <f t="shared" ca="1" si="6"/>
        <v>6</v>
      </c>
      <c r="AG8" s="1" t="s">
        <v>0</v>
      </c>
      <c r="AH8" s="1" t="str">
        <f t="shared" ca="1" si="16"/>
        <v>7×6＝42</v>
      </c>
      <c r="AI8" s="1" t="str">
        <f t="shared" ca="1" si="17"/>
        <v>42</v>
      </c>
      <c r="AJ8">
        <v>7</v>
      </c>
      <c r="AK8">
        <v>18</v>
      </c>
      <c r="AM8">
        <f t="shared" ca="1" si="18"/>
        <v>0.30720928502043865</v>
      </c>
      <c r="AN8">
        <f t="shared" ca="1" si="19"/>
        <v>8</v>
      </c>
      <c r="AO8">
        <f t="shared" ca="1" si="20"/>
        <v>18</v>
      </c>
      <c r="AP8">
        <v>7</v>
      </c>
      <c r="AQ8">
        <f t="shared" ca="1" si="21"/>
        <v>25</v>
      </c>
    </row>
    <row r="9" spans="1:43">
      <c r="A9">
        <v>8</v>
      </c>
      <c r="B9">
        <v>2</v>
      </c>
      <c r="C9">
        <v>5</v>
      </c>
      <c r="D9">
        <v>10</v>
      </c>
      <c r="E9">
        <f t="shared" ca="1" si="7"/>
        <v>0.34040071086611245</v>
      </c>
      <c r="G9">
        <v>8</v>
      </c>
      <c r="H9">
        <v>13</v>
      </c>
      <c r="I9">
        <v>2</v>
      </c>
      <c r="J9">
        <v>26</v>
      </c>
      <c r="K9">
        <f t="shared" ca="1" si="0"/>
        <v>0.22536758918750022</v>
      </c>
      <c r="M9" s="2">
        <v>8</v>
      </c>
      <c r="N9" s="2">
        <f t="shared" ca="1" si="8"/>
        <v>39</v>
      </c>
      <c r="O9" s="2">
        <f t="shared" ca="1" si="9"/>
        <v>15</v>
      </c>
      <c r="P9" s="2">
        <f t="shared" ca="1" si="10"/>
        <v>13</v>
      </c>
      <c r="Q9" s="2">
        <f t="shared" ca="1" si="11"/>
        <v>22</v>
      </c>
      <c r="R9" s="2"/>
      <c r="S9" s="2">
        <v>8</v>
      </c>
      <c r="T9" s="2">
        <v>22</v>
      </c>
      <c r="U9" s="2">
        <f t="shared" ca="1" si="12"/>
        <v>51</v>
      </c>
      <c r="V9" s="2">
        <f t="shared" ca="1" si="1"/>
        <v>5</v>
      </c>
      <c r="W9" s="2">
        <f t="shared" ca="1" si="2"/>
        <v>9</v>
      </c>
      <c r="X9" s="2">
        <f t="shared" ca="1" si="3"/>
        <v>45</v>
      </c>
      <c r="Y9" s="2" t="str">
        <f t="shared" ca="1" si="13"/>
        <v>5</v>
      </c>
      <c r="Z9" s="2" t="str">
        <f t="shared" ca="1" si="4"/>
        <v>9</v>
      </c>
      <c r="AA9" s="2" t="str">
        <f t="shared" ca="1" si="5"/>
        <v>45</v>
      </c>
      <c r="AB9" s="2"/>
      <c r="AC9" s="1">
        <v>8</v>
      </c>
      <c r="AD9" s="1" t="str">
        <f t="shared" ca="1" si="14"/>
        <v>5 の 9 倍はいくらですか。</v>
      </c>
      <c r="AE9" s="1" t="str">
        <f t="shared" ca="1" si="15"/>
        <v>5</v>
      </c>
      <c r="AF9" s="1" t="str">
        <f t="shared" ca="1" si="6"/>
        <v>9</v>
      </c>
      <c r="AG9" s="1" t="s">
        <v>0</v>
      </c>
      <c r="AH9" s="1" t="str">
        <f t="shared" ca="1" si="16"/>
        <v>5×9＝45</v>
      </c>
      <c r="AI9" s="1" t="str">
        <f t="shared" ca="1" si="17"/>
        <v>45</v>
      </c>
      <c r="AJ9">
        <v>8</v>
      </c>
      <c r="AK9">
        <v>18</v>
      </c>
      <c r="AM9">
        <f t="shared" ca="1" si="18"/>
        <v>0.69119455858912637</v>
      </c>
      <c r="AN9">
        <f t="shared" ca="1" si="19"/>
        <v>5</v>
      </c>
      <c r="AO9">
        <f t="shared" ca="1" si="20"/>
        <v>9</v>
      </c>
      <c r="AP9">
        <v>8</v>
      </c>
      <c r="AQ9">
        <f t="shared" ca="1" si="21"/>
        <v>17</v>
      </c>
    </row>
    <row r="10" spans="1:43">
      <c r="A10">
        <v>9</v>
      </c>
      <c r="B10">
        <v>6</v>
      </c>
      <c r="C10">
        <v>2</v>
      </c>
      <c r="D10">
        <v>12</v>
      </c>
      <c r="E10">
        <f t="shared" ca="1" si="7"/>
        <v>0.15365975104550067</v>
      </c>
      <c r="G10">
        <v>9</v>
      </c>
      <c r="H10">
        <v>2</v>
      </c>
      <c r="I10">
        <v>14</v>
      </c>
      <c r="J10">
        <v>28</v>
      </c>
      <c r="K10">
        <f t="shared" ca="1" si="0"/>
        <v>0.34218173333563495</v>
      </c>
      <c r="M10" s="2">
        <v>9</v>
      </c>
      <c r="N10" s="2">
        <f t="shared" ca="1" si="8"/>
        <v>48</v>
      </c>
      <c r="O10" s="2">
        <f t="shared" ca="1" si="9"/>
        <v>19</v>
      </c>
      <c r="P10" s="2">
        <f t="shared" ca="1" si="10"/>
        <v>3</v>
      </c>
      <c r="Q10" s="2">
        <f t="shared" ca="1" si="11"/>
        <v>23</v>
      </c>
      <c r="R10" s="2"/>
      <c r="S10" s="2">
        <v>9</v>
      </c>
      <c r="T10" s="2">
        <v>25</v>
      </c>
      <c r="U10" s="2">
        <f t="shared" ca="1" si="12"/>
        <v>56</v>
      </c>
      <c r="V10" s="2">
        <f t="shared" ca="1" si="1"/>
        <v>6</v>
      </c>
      <c r="W10" s="2">
        <f t="shared" ca="1" si="2"/>
        <v>9</v>
      </c>
      <c r="X10" s="2">
        <f t="shared" ca="1" si="3"/>
        <v>54</v>
      </c>
      <c r="Y10" s="2" t="str">
        <f t="shared" ca="1" si="13"/>
        <v>6</v>
      </c>
      <c r="Z10" s="2" t="str">
        <f t="shared" ca="1" si="4"/>
        <v>9</v>
      </c>
      <c r="AA10" s="2" t="str">
        <f t="shared" ca="1" si="5"/>
        <v>54</v>
      </c>
      <c r="AB10" s="2"/>
      <c r="AC10" s="1">
        <v>9</v>
      </c>
      <c r="AD10" s="1" t="str">
        <f t="shared" ca="1" si="14"/>
        <v>6 の 9 倍はいくらですか。</v>
      </c>
      <c r="AE10" s="1" t="str">
        <f t="shared" ca="1" si="15"/>
        <v>6</v>
      </c>
      <c r="AF10" s="1" t="str">
        <f t="shared" ca="1" si="6"/>
        <v>9</v>
      </c>
      <c r="AG10" s="1" t="s">
        <v>0</v>
      </c>
      <c r="AH10" s="1" t="str">
        <f t="shared" ca="1" si="16"/>
        <v>6×9＝54</v>
      </c>
      <c r="AI10" s="1" t="str">
        <f t="shared" ca="1" si="17"/>
        <v>54</v>
      </c>
      <c r="AJ10">
        <v>9</v>
      </c>
      <c r="AK10">
        <v>18</v>
      </c>
      <c r="AM10">
        <f t="shared" ca="1" si="18"/>
        <v>0.79392158839893323</v>
      </c>
      <c r="AN10">
        <f t="shared" ca="1" si="19"/>
        <v>3</v>
      </c>
      <c r="AO10">
        <f t="shared" ca="1" si="20"/>
        <v>0</v>
      </c>
      <c r="AP10">
        <v>9</v>
      </c>
      <c r="AQ10">
        <f t="shared" ca="1" si="21"/>
        <v>9</v>
      </c>
    </row>
    <row r="11" spans="1:43">
      <c r="A11">
        <v>10</v>
      </c>
      <c r="B11">
        <v>4</v>
      </c>
      <c r="C11">
        <v>3</v>
      </c>
      <c r="D11">
        <v>12</v>
      </c>
      <c r="E11">
        <f t="shared" ca="1" si="7"/>
        <v>0.96668713909751003</v>
      </c>
      <c r="G11">
        <v>10</v>
      </c>
      <c r="H11">
        <v>14</v>
      </c>
      <c r="I11">
        <v>2</v>
      </c>
      <c r="J11">
        <v>28</v>
      </c>
      <c r="K11">
        <f t="shared" ca="1" si="0"/>
        <v>0.54422091704573283</v>
      </c>
      <c r="M11" s="2">
        <v>10</v>
      </c>
      <c r="N11" s="2">
        <f t="shared" ca="1" si="8"/>
        <v>4</v>
      </c>
      <c r="O11" s="2">
        <f t="shared" ca="1" si="9"/>
        <v>2</v>
      </c>
      <c r="P11" s="2">
        <f t="shared" ca="1" si="10"/>
        <v>24</v>
      </c>
      <c r="Q11" s="2">
        <f t="shared" ca="1" si="11"/>
        <v>25</v>
      </c>
      <c r="R11" s="2"/>
      <c r="S11" s="2">
        <v>10</v>
      </c>
      <c r="T11" s="2">
        <v>2</v>
      </c>
      <c r="U11" s="2">
        <f t="shared" ca="1" si="12"/>
        <v>4</v>
      </c>
      <c r="V11" s="2">
        <f t="shared" ca="1" si="1"/>
        <v>4</v>
      </c>
      <c r="W11" s="2">
        <f t="shared" ca="1" si="2"/>
        <v>2</v>
      </c>
      <c r="X11" s="2">
        <f t="shared" ca="1" si="3"/>
        <v>8</v>
      </c>
      <c r="Y11" s="2" t="str">
        <f t="shared" ca="1" si="13"/>
        <v>4</v>
      </c>
      <c r="Z11" s="2" t="str">
        <f t="shared" ca="1" si="4"/>
        <v>2</v>
      </c>
      <c r="AA11" s="2" t="str">
        <f t="shared" ca="1" si="5"/>
        <v>8</v>
      </c>
      <c r="AB11" s="2"/>
      <c r="AC11" s="4">
        <v>10</v>
      </c>
      <c r="AD11" s="4" t="str">
        <f ca="1">Z11&amp;" 倍すると "&amp;AA11&amp;" になるもとの数はいくらですか。"</f>
        <v>2 倍すると 8 になるもとの数はいくらですか。</v>
      </c>
      <c r="AE11" s="4" t="s">
        <v>0</v>
      </c>
      <c r="AF11" s="4" t="str">
        <f t="shared" ca="1" si="6"/>
        <v>2</v>
      </c>
      <c r="AG11" s="4" t="str">
        <f t="shared" ref="AG11:AG28" ca="1" si="22">+AA11</f>
        <v>8</v>
      </c>
      <c r="AH11" s="4" t="str">
        <f ca="1">AA11&amp;"÷"&amp;Z11&amp;"＝"&amp;Y11</f>
        <v>8÷2＝4</v>
      </c>
      <c r="AI11" s="4" t="str">
        <f ca="1">Y11</f>
        <v>4</v>
      </c>
    </row>
    <row r="12" spans="1:43">
      <c r="A12">
        <v>11</v>
      </c>
      <c r="B12">
        <v>3</v>
      </c>
      <c r="C12">
        <v>4</v>
      </c>
      <c r="D12">
        <v>12</v>
      </c>
      <c r="E12">
        <f t="shared" ca="1" si="7"/>
        <v>0.74113125495022469</v>
      </c>
      <c r="G12">
        <v>11</v>
      </c>
      <c r="H12">
        <v>3</v>
      </c>
      <c r="I12">
        <v>10</v>
      </c>
      <c r="J12">
        <v>30</v>
      </c>
      <c r="K12">
        <f t="shared" ca="1" si="0"/>
        <v>0.24622982500777724</v>
      </c>
      <c r="M12" s="2">
        <v>11</v>
      </c>
      <c r="N12" s="2">
        <f t="shared" ca="1" si="8"/>
        <v>18</v>
      </c>
      <c r="O12" s="2">
        <f t="shared" ca="1" si="9"/>
        <v>6</v>
      </c>
      <c r="P12" s="2">
        <f t="shared" ca="1" si="10"/>
        <v>22</v>
      </c>
      <c r="Q12" s="2">
        <f t="shared" ca="1" si="11"/>
        <v>29</v>
      </c>
      <c r="R12" s="2"/>
      <c r="S12" s="2">
        <v>11</v>
      </c>
      <c r="T12" s="2">
        <v>5</v>
      </c>
      <c r="U12" s="2">
        <f t="shared" ca="1" si="12"/>
        <v>11</v>
      </c>
      <c r="V12" s="2">
        <f t="shared" ca="1" si="1"/>
        <v>3</v>
      </c>
      <c r="W12" s="2">
        <f t="shared" ca="1" si="2"/>
        <v>4</v>
      </c>
      <c r="X12" s="2">
        <f t="shared" ca="1" si="3"/>
        <v>12</v>
      </c>
      <c r="Y12" s="2" t="str">
        <f t="shared" ca="1" si="13"/>
        <v>3</v>
      </c>
      <c r="Z12" s="2" t="str">
        <f t="shared" ca="1" si="4"/>
        <v>4</v>
      </c>
      <c r="AA12" s="2" t="str">
        <f t="shared" ca="1" si="5"/>
        <v>12</v>
      </c>
      <c r="AB12" s="2"/>
      <c r="AC12" s="4">
        <v>11</v>
      </c>
      <c r="AD12" s="4" t="str">
        <f t="shared" ref="AD12:AD19" ca="1" si="23">Z12&amp;" 倍すると "&amp;AA12&amp;" になるもとの数はいくらですか。"</f>
        <v>4 倍すると 12 になるもとの数はいくらですか。</v>
      </c>
      <c r="AE12" s="4" t="s">
        <v>0</v>
      </c>
      <c r="AF12" s="4" t="str">
        <f t="shared" ca="1" si="6"/>
        <v>4</v>
      </c>
      <c r="AG12" s="4" t="str">
        <f t="shared" ca="1" si="22"/>
        <v>12</v>
      </c>
      <c r="AH12" s="4" t="str">
        <f t="shared" ref="AH12:AH19" ca="1" si="24">AA12&amp;"÷"&amp;Z12&amp;"＝"&amp;Y12</f>
        <v>12÷4＝3</v>
      </c>
      <c r="AI12" s="4" t="str">
        <f t="shared" ref="AI12:AI19" ca="1" si="25">Y12</f>
        <v>3</v>
      </c>
    </row>
    <row r="13" spans="1:43">
      <c r="A13">
        <v>12</v>
      </c>
      <c r="B13">
        <v>2</v>
      </c>
      <c r="C13">
        <v>6</v>
      </c>
      <c r="D13">
        <v>12</v>
      </c>
      <c r="E13">
        <f t="shared" ca="1" si="7"/>
        <v>0.93035323556832328</v>
      </c>
      <c r="G13">
        <v>12</v>
      </c>
      <c r="H13">
        <v>2</v>
      </c>
      <c r="I13">
        <v>15</v>
      </c>
      <c r="J13">
        <v>30</v>
      </c>
      <c r="K13">
        <f t="shared" ca="1" si="0"/>
        <v>0.42865179458918057</v>
      </c>
      <c r="M13" s="2">
        <v>12</v>
      </c>
      <c r="N13" s="2">
        <f t="shared" ca="1" si="8"/>
        <v>6</v>
      </c>
      <c r="O13" s="2">
        <f t="shared" ca="1" si="9"/>
        <v>4</v>
      </c>
      <c r="P13" s="2">
        <f t="shared" ca="1" si="10"/>
        <v>14</v>
      </c>
      <c r="Q13" s="2">
        <f t="shared" ca="1" si="11"/>
        <v>30</v>
      </c>
      <c r="R13" s="2"/>
      <c r="S13" s="2">
        <v>12</v>
      </c>
      <c r="T13" s="2">
        <v>8</v>
      </c>
      <c r="U13" s="2">
        <f t="shared" ca="1" si="12"/>
        <v>22</v>
      </c>
      <c r="V13" s="2">
        <f t="shared" ca="1" si="1"/>
        <v>3</v>
      </c>
      <c r="W13" s="2">
        <f t="shared" ca="1" si="2"/>
        <v>6</v>
      </c>
      <c r="X13" s="2">
        <f t="shared" ca="1" si="3"/>
        <v>18</v>
      </c>
      <c r="Y13" s="2" t="str">
        <f t="shared" ca="1" si="13"/>
        <v>3</v>
      </c>
      <c r="Z13" s="2" t="str">
        <f t="shared" ca="1" si="4"/>
        <v>6</v>
      </c>
      <c r="AA13" s="2" t="str">
        <f t="shared" ca="1" si="5"/>
        <v>18</v>
      </c>
      <c r="AB13" s="2"/>
      <c r="AC13" s="4">
        <v>12</v>
      </c>
      <c r="AD13" s="4" t="str">
        <f t="shared" ca="1" si="23"/>
        <v>6 倍すると 18 になるもとの数はいくらですか。</v>
      </c>
      <c r="AE13" s="4" t="s">
        <v>0</v>
      </c>
      <c r="AF13" s="4" t="str">
        <f t="shared" ca="1" si="6"/>
        <v>6</v>
      </c>
      <c r="AG13" s="4" t="str">
        <f t="shared" ca="1" si="22"/>
        <v>18</v>
      </c>
      <c r="AH13" s="4" t="str">
        <f t="shared" ca="1" si="24"/>
        <v>18÷6＝3</v>
      </c>
      <c r="AI13" s="4" t="str">
        <f t="shared" ca="1" si="25"/>
        <v>3</v>
      </c>
    </row>
    <row r="14" spans="1:43">
      <c r="A14">
        <v>13</v>
      </c>
      <c r="B14">
        <v>7</v>
      </c>
      <c r="C14">
        <v>2</v>
      </c>
      <c r="D14">
        <v>14</v>
      </c>
      <c r="E14">
        <f t="shared" ca="1" si="7"/>
        <v>0.65527300747027351</v>
      </c>
      <c r="G14">
        <v>13</v>
      </c>
      <c r="H14">
        <v>10</v>
      </c>
      <c r="I14">
        <v>3</v>
      </c>
      <c r="J14">
        <v>30</v>
      </c>
      <c r="K14">
        <f t="shared" ca="1" si="0"/>
        <v>0.96371682847050977</v>
      </c>
      <c r="M14" s="2">
        <v>13</v>
      </c>
      <c r="N14" s="2">
        <f t="shared" ca="1" si="8"/>
        <v>22</v>
      </c>
      <c r="O14" s="2">
        <f t="shared" ca="1" si="9"/>
        <v>8</v>
      </c>
      <c r="P14" s="2">
        <f t="shared" ca="1" si="10"/>
        <v>2</v>
      </c>
      <c r="Q14" s="2">
        <f t="shared" ca="1" si="11"/>
        <v>33</v>
      </c>
      <c r="R14" s="2"/>
      <c r="S14" s="2">
        <v>13</v>
      </c>
      <c r="T14" s="2">
        <v>11</v>
      </c>
      <c r="U14" s="2">
        <f t="shared" ca="1" si="12"/>
        <v>29</v>
      </c>
      <c r="V14" s="2">
        <f t="shared" ca="1" si="1"/>
        <v>6</v>
      </c>
      <c r="W14" s="2">
        <f t="shared" ca="1" si="2"/>
        <v>4</v>
      </c>
      <c r="X14" s="2">
        <f t="shared" ca="1" si="3"/>
        <v>24</v>
      </c>
      <c r="Y14" s="2" t="str">
        <f t="shared" ca="1" si="13"/>
        <v>6</v>
      </c>
      <c r="Z14" s="2" t="str">
        <f t="shared" ca="1" si="4"/>
        <v>4</v>
      </c>
      <c r="AA14" s="2" t="str">
        <f t="shared" ca="1" si="5"/>
        <v>24</v>
      </c>
      <c r="AB14" s="2"/>
      <c r="AC14" s="4">
        <v>13</v>
      </c>
      <c r="AD14" s="4" t="str">
        <f t="shared" ca="1" si="23"/>
        <v>4 倍すると 24 になるもとの数はいくらですか。</v>
      </c>
      <c r="AE14" s="4" t="s">
        <v>0</v>
      </c>
      <c r="AF14" s="4" t="str">
        <f t="shared" ca="1" si="6"/>
        <v>4</v>
      </c>
      <c r="AG14" s="4" t="str">
        <f t="shared" ca="1" si="22"/>
        <v>24</v>
      </c>
      <c r="AH14" s="4" t="str">
        <f t="shared" ca="1" si="24"/>
        <v>24÷4＝6</v>
      </c>
      <c r="AI14" s="4" t="str">
        <f t="shared" ca="1" si="25"/>
        <v>6</v>
      </c>
    </row>
    <row r="15" spans="1:43">
      <c r="A15">
        <v>14</v>
      </c>
      <c r="B15">
        <v>2</v>
      </c>
      <c r="C15">
        <v>7</v>
      </c>
      <c r="D15">
        <v>14</v>
      </c>
      <c r="E15">
        <f t="shared" ca="1" si="7"/>
        <v>0.49496161744059797</v>
      </c>
      <c r="G15">
        <v>14</v>
      </c>
      <c r="H15">
        <v>15</v>
      </c>
      <c r="I15">
        <v>2</v>
      </c>
      <c r="J15">
        <v>30</v>
      </c>
      <c r="K15">
        <f t="shared" ca="1" si="0"/>
        <v>0.13524487163085586</v>
      </c>
      <c r="M15" s="2">
        <v>14</v>
      </c>
      <c r="N15" s="2">
        <f t="shared" ca="1" si="8"/>
        <v>30</v>
      </c>
      <c r="O15" s="2">
        <f t="shared" ca="1" si="9"/>
        <v>12</v>
      </c>
      <c r="P15" s="2">
        <f t="shared" ca="1" si="10"/>
        <v>7</v>
      </c>
      <c r="Q15" s="2">
        <f t="shared" ca="1" si="11"/>
        <v>34</v>
      </c>
      <c r="R15" s="2"/>
      <c r="S15" s="2">
        <v>14</v>
      </c>
      <c r="T15" s="2">
        <v>14</v>
      </c>
      <c r="U15" s="2">
        <f t="shared" ca="1" si="12"/>
        <v>34</v>
      </c>
      <c r="V15" s="2">
        <f t="shared" ca="1" si="1"/>
        <v>3</v>
      </c>
      <c r="W15" s="2">
        <f t="shared" ca="1" si="2"/>
        <v>9</v>
      </c>
      <c r="X15" s="2">
        <f t="shared" ca="1" si="3"/>
        <v>27</v>
      </c>
      <c r="Y15" s="2" t="str">
        <f t="shared" ca="1" si="13"/>
        <v>3</v>
      </c>
      <c r="Z15" s="2" t="str">
        <f t="shared" ca="1" si="4"/>
        <v>9</v>
      </c>
      <c r="AA15" s="2" t="str">
        <f t="shared" ca="1" si="5"/>
        <v>27</v>
      </c>
      <c r="AB15" s="2"/>
      <c r="AC15" s="4">
        <v>14</v>
      </c>
      <c r="AD15" s="4" t="str">
        <f t="shared" ca="1" si="23"/>
        <v>9 倍すると 27 になるもとの数はいくらですか。</v>
      </c>
      <c r="AE15" s="4" t="s">
        <v>0</v>
      </c>
      <c r="AF15" s="4" t="str">
        <f t="shared" ca="1" si="6"/>
        <v>9</v>
      </c>
      <c r="AG15" s="4" t="str">
        <f t="shared" ca="1" si="22"/>
        <v>27</v>
      </c>
      <c r="AH15" s="4" t="str">
        <f t="shared" ca="1" si="24"/>
        <v>27÷9＝3</v>
      </c>
      <c r="AI15" s="4" t="str">
        <f t="shared" ca="1" si="25"/>
        <v>3</v>
      </c>
    </row>
    <row r="16" spans="1:43">
      <c r="A16">
        <v>15</v>
      </c>
      <c r="B16">
        <v>5</v>
      </c>
      <c r="C16">
        <v>3</v>
      </c>
      <c r="D16">
        <v>15</v>
      </c>
      <c r="E16">
        <f t="shared" ca="1" si="7"/>
        <v>0.96920562526249654</v>
      </c>
      <c r="G16">
        <v>15</v>
      </c>
      <c r="H16">
        <v>2</v>
      </c>
      <c r="I16">
        <v>16</v>
      </c>
      <c r="J16">
        <v>32</v>
      </c>
      <c r="K16">
        <f t="shared" ca="1" si="0"/>
        <v>0.29890797781110323</v>
      </c>
      <c r="M16" s="2">
        <v>15</v>
      </c>
      <c r="N16" s="2">
        <f t="shared" ca="1" si="8"/>
        <v>3</v>
      </c>
      <c r="O16" s="2">
        <f t="shared" ca="1" si="9"/>
        <v>1</v>
      </c>
      <c r="P16" s="2">
        <f t="shared" ca="1" si="10"/>
        <v>8</v>
      </c>
      <c r="Q16" s="2">
        <f t="shared" ca="1" si="11"/>
        <v>39</v>
      </c>
      <c r="R16" s="2"/>
      <c r="S16" s="2">
        <v>15</v>
      </c>
      <c r="T16" s="2">
        <v>17</v>
      </c>
      <c r="U16" s="2">
        <f t="shared" ca="1" si="12"/>
        <v>43</v>
      </c>
      <c r="V16" s="2">
        <f t="shared" ca="1" si="1"/>
        <v>9</v>
      </c>
      <c r="W16" s="2">
        <f t="shared" ca="1" si="2"/>
        <v>4</v>
      </c>
      <c r="X16" s="2">
        <f t="shared" ca="1" si="3"/>
        <v>36</v>
      </c>
      <c r="Y16" s="2" t="str">
        <f t="shared" ca="1" si="13"/>
        <v>9</v>
      </c>
      <c r="Z16" s="2" t="str">
        <f t="shared" ca="1" si="4"/>
        <v>4</v>
      </c>
      <c r="AA16" s="2" t="str">
        <f t="shared" ca="1" si="5"/>
        <v>36</v>
      </c>
      <c r="AB16" s="2"/>
      <c r="AC16" s="4">
        <v>15</v>
      </c>
      <c r="AD16" s="4" t="str">
        <f t="shared" ca="1" si="23"/>
        <v>4 倍すると 36 になるもとの数はいくらですか。</v>
      </c>
      <c r="AE16" s="4" t="s">
        <v>0</v>
      </c>
      <c r="AF16" s="4" t="str">
        <f t="shared" ca="1" si="6"/>
        <v>4</v>
      </c>
      <c r="AG16" s="4" t="str">
        <f t="shared" ca="1" si="22"/>
        <v>36</v>
      </c>
      <c r="AH16" s="4" t="str">
        <f t="shared" ca="1" si="24"/>
        <v>36÷4＝9</v>
      </c>
      <c r="AI16" s="4" t="str">
        <f t="shared" ca="1" si="25"/>
        <v>9</v>
      </c>
    </row>
    <row r="17" spans="1:35">
      <c r="A17">
        <v>16</v>
      </c>
      <c r="B17">
        <v>3</v>
      </c>
      <c r="C17">
        <v>5</v>
      </c>
      <c r="D17">
        <v>15</v>
      </c>
      <c r="E17">
        <f t="shared" ca="1" si="7"/>
        <v>0.73624130416483435</v>
      </c>
      <c r="G17">
        <v>16</v>
      </c>
      <c r="H17">
        <v>16</v>
      </c>
      <c r="I17">
        <v>2</v>
      </c>
      <c r="J17">
        <v>32</v>
      </c>
      <c r="K17">
        <f t="shared" ca="1" si="0"/>
        <v>0.5417048857225204</v>
      </c>
      <c r="M17" s="2">
        <v>16</v>
      </c>
      <c r="N17" s="2">
        <f t="shared" ca="1" si="8"/>
        <v>19</v>
      </c>
      <c r="O17" s="2">
        <f t="shared" ca="1" si="9"/>
        <v>7</v>
      </c>
      <c r="P17" s="2">
        <f t="shared" ca="1" si="10"/>
        <v>19</v>
      </c>
      <c r="Q17" s="2">
        <f t="shared" ca="1" si="11"/>
        <v>41</v>
      </c>
      <c r="R17" s="2"/>
      <c r="S17" s="2">
        <v>16</v>
      </c>
      <c r="T17" s="2">
        <v>20</v>
      </c>
      <c r="U17" s="2">
        <f t="shared" ca="1" si="12"/>
        <v>49</v>
      </c>
      <c r="V17" s="2">
        <f t="shared" ca="1" si="1"/>
        <v>6</v>
      </c>
      <c r="W17" s="2">
        <f t="shared" ca="1" si="2"/>
        <v>7</v>
      </c>
      <c r="X17" s="2">
        <f t="shared" ca="1" si="3"/>
        <v>42</v>
      </c>
      <c r="Y17" s="2" t="str">
        <f t="shared" ca="1" si="13"/>
        <v>6</v>
      </c>
      <c r="Z17" s="2" t="str">
        <f t="shared" ca="1" si="4"/>
        <v>7</v>
      </c>
      <c r="AA17" s="2" t="str">
        <f t="shared" ca="1" si="5"/>
        <v>42</v>
      </c>
      <c r="AB17" s="2"/>
      <c r="AC17" s="4">
        <v>16</v>
      </c>
      <c r="AD17" s="4" t="str">
        <f t="shared" ca="1" si="23"/>
        <v>7 倍すると 42 になるもとの数はいくらですか。</v>
      </c>
      <c r="AE17" s="4" t="s">
        <v>0</v>
      </c>
      <c r="AF17" s="4" t="str">
        <f t="shared" ca="1" si="6"/>
        <v>7</v>
      </c>
      <c r="AG17" s="4" t="str">
        <f t="shared" ca="1" si="22"/>
        <v>42</v>
      </c>
      <c r="AH17" s="4" t="str">
        <f t="shared" ca="1" si="24"/>
        <v>42÷7＝6</v>
      </c>
      <c r="AI17" s="4" t="str">
        <f t="shared" ca="1" si="25"/>
        <v>6</v>
      </c>
    </row>
    <row r="18" spans="1:35">
      <c r="A18">
        <v>17</v>
      </c>
      <c r="B18">
        <v>8</v>
      </c>
      <c r="C18">
        <v>2</v>
      </c>
      <c r="D18">
        <v>16</v>
      </c>
      <c r="E18">
        <f t="shared" ca="1" si="7"/>
        <v>0.12236015458976812</v>
      </c>
      <c r="G18">
        <v>17</v>
      </c>
      <c r="H18">
        <v>3</v>
      </c>
      <c r="I18">
        <v>11</v>
      </c>
      <c r="J18">
        <v>33</v>
      </c>
      <c r="K18">
        <f t="shared" ca="1" si="0"/>
        <v>7.1407504524329868E-2</v>
      </c>
      <c r="M18" s="2">
        <v>17</v>
      </c>
      <c r="N18" s="2">
        <f t="shared" ca="1" si="8"/>
        <v>52</v>
      </c>
      <c r="O18" s="2">
        <f t="shared" ca="1" si="9"/>
        <v>23</v>
      </c>
      <c r="P18" s="2">
        <f t="shared" ca="1" si="10"/>
        <v>23</v>
      </c>
      <c r="Q18" s="2">
        <f t="shared" ca="1" si="11"/>
        <v>43</v>
      </c>
      <c r="R18" s="2"/>
      <c r="S18" s="2">
        <v>17</v>
      </c>
      <c r="T18" s="2">
        <v>23</v>
      </c>
      <c r="U18" s="2">
        <f t="shared" ca="1" si="12"/>
        <v>52</v>
      </c>
      <c r="V18" s="2">
        <f t="shared" ca="1" si="1"/>
        <v>8</v>
      </c>
      <c r="W18" s="2">
        <f t="shared" ca="1" si="2"/>
        <v>6</v>
      </c>
      <c r="X18" s="2">
        <f t="shared" ca="1" si="3"/>
        <v>48</v>
      </c>
      <c r="Y18" s="2" t="str">
        <f t="shared" ca="1" si="13"/>
        <v>8</v>
      </c>
      <c r="Z18" s="2" t="str">
        <f t="shared" ca="1" si="4"/>
        <v>6</v>
      </c>
      <c r="AA18" s="2" t="str">
        <f t="shared" ca="1" si="5"/>
        <v>48</v>
      </c>
      <c r="AB18" s="2"/>
      <c r="AC18" s="4">
        <v>17</v>
      </c>
      <c r="AD18" s="4" t="str">
        <f t="shared" ca="1" si="23"/>
        <v>6 倍すると 48 になるもとの数はいくらですか。</v>
      </c>
      <c r="AE18" s="4" t="s">
        <v>0</v>
      </c>
      <c r="AF18" s="4" t="str">
        <f t="shared" ca="1" si="6"/>
        <v>6</v>
      </c>
      <c r="AG18" s="4" t="str">
        <f t="shared" ca="1" si="22"/>
        <v>48</v>
      </c>
      <c r="AH18" s="4" t="str">
        <f t="shared" ca="1" si="24"/>
        <v>48÷6＝8</v>
      </c>
      <c r="AI18" s="4" t="str">
        <f t="shared" ca="1" si="25"/>
        <v>8</v>
      </c>
    </row>
    <row r="19" spans="1:35">
      <c r="A19">
        <v>18</v>
      </c>
      <c r="B19">
        <v>4</v>
      </c>
      <c r="C19">
        <v>4</v>
      </c>
      <c r="D19">
        <v>16</v>
      </c>
      <c r="E19">
        <f t="shared" ca="1" si="7"/>
        <v>0.1185917386961215</v>
      </c>
      <c r="G19">
        <v>18</v>
      </c>
      <c r="H19">
        <v>11</v>
      </c>
      <c r="I19">
        <v>3</v>
      </c>
      <c r="J19">
        <v>33</v>
      </c>
      <c r="K19">
        <f t="shared" ca="1" si="0"/>
        <v>0.48198944201845695</v>
      </c>
      <c r="M19" s="2">
        <v>18</v>
      </c>
      <c r="N19" s="2">
        <f t="shared" ca="1" si="8"/>
        <v>54</v>
      </c>
      <c r="O19" s="2">
        <f t="shared" ca="1" si="9"/>
        <v>24</v>
      </c>
      <c r="P19" s="2">
        <f t="shared" ca="1" si="10"/>
        <v>6</v>
      </c>
      <c r="Q19" s="2">
        <f t="shared" ca="1" si="11"/>
        <v>46</v>
      </c>
      <c r="R19" s="2"/>
      <c r="S19" s="2">
        <v>18</v>
      </c>
      <c r="T19" s="2">
        <v>26</v>
      </c>
      <c r="U19" s="2">
        <f t="shared" ca="1" si="12"/>
        <v>58</v>
      </c>
      <c r="V19" s="2">
        <f t="shared" ca="1" si="1"/>
        <v>7</v>
      </c>
      <c r="W19" s="2">
        <f t="shared" ca="1" si="2"/>
        <v>8</v>
      </c>
      <c r="X19" s="2">
        <f t="shared" ca="1" si="3"/>
        <v>56</v>
      </c>
      <c r="Y19" s="2" t="str">
        <f t="shared" ca="1" si="13"/>
        <v>7</v>
      </c>
      <c r="Z19" s="2" t="str">
        <f t="shared" ca="1" si="4"/>
        <v>8</v>
      </c>
      <c r="AA19" s="2" t="str">
        <f t="shared" ca="1" si="5"/>
        <v>56</v>
      </c>
      <c r="AB19" s="2"/>
      <c r="AC19" s="4">
        <v>18</v>
      </c>
      <c r="AD19" s="4" t="str">
        <f t="shared" ca="1" si="23"/>
        <v>8 倍すると 56 になるもとの数はいくらですか。</v>
      </c>
      <c r="AE19" s="4" t="s">
        <v>0</v>
      </c>
      <c r="AF19" s="4" t="str">
        <f t="shared" ca="1" si="6"/>
        <v>8</v>
      </c>
      <c r="AG19" s="4" t="str">
        <f t="shared" ca="1" si="22"/>
        <v>56</v>
      </c>
      <c r="AH19" s="4" t="str">
        <f t="shared" ca="1" si="24"/>
        <v>56÷8＝7</v>
      </c>
      <c r="AI19" s="4" t="str">
        <f t="shared" ca="1" si="25"/>
        <v>7</v>
      </c>
    </row>
    <row r="20" spans="1:35">
      <c r="A20">
        <v>19</v>
      </c>
      <c r="B20">
        <v>2</v>
      </c>
      <c r="C20">
        <v>8</v>
      </c>
      <c r="D20">
        <v>16</v>
      </c>
      <c r="E20">
        <f t="shared" ca="1" si="7"/>
        <v>0.28239191195841751</v>
      </c>
      <c r="G20">
        <v>19</v>
      </c>
      <c r="H20">
        <v>2</v>
      </c>
      <c r="I20">
        <v>17</v>
      </c>
      <c r="J20">
        <v>34</v>
      </c>
      <c r="K20">
        <f t="shared" ca="1" si="0"/>
        <v>0.11542516692726634</v>
      </c>
      <c r="M20" s="2">
        <v>19</v>
      </c>
      <c r="N20" s="2">
        <f t="shared" ca="1" si="8"/>
        <v>41</v>
      </c>
      <c r="O20" s="2">
        <f t="shared" ca="1" si="9"/>
        <v>16</v>
      </c>
      <c r="P20" s="2">
        <f t="shared" ca="1" si="10"/>
        <v>9</v>
      </c>
      <c r="Q20" s="2">
        <f t="shared" ca="1" si="11"/>
        <v>48</v>
      </c>
      <c r="R20" s="2"/>
      <c r="S20" s="2">
        <v>19</v>
      </c>
      <c r="T20" s="2">
        <v>3</v>
      </c>
      <c r="U20" s="2">
        <f t="shared" ca="1" si="12"/>
        <v>5</v>
      </c>
      <c r="V20" s="2">
        <f t="shared" ca="1" si="1"/>
        <v>2</v>
      </c>
      <c r="W20" s="2">
        <f t="shared" ca="1" si="2"/>
        <v>4</v>
      </c>
      <c r="X20" s="2">
        <f t="shared" ca="1" si="3"/>
        <v>8</v>
      </c>
      <c r="Y20" s="2" t="str">
        <f t="shared" ca="1" si="13"/>
        <v>2</v>
      </c>
      <c r="Z20" s="2" t="str">
        <f t="shared" ca="1" si="4"/>
        <v>4</v>
      </c>
      <c r="AA20" s="2" t="str">
        <f t="shared" ca="1" si="5"/>
        <v>8</v>
      </c>
      <c r="AB20" s="2"/>
      <c r="AC20" s="1">
        <v>19</v>
      </c>
      <c r="AD20" s="1" t="str">
        <f ca="1">AA20&amp;" は "&amp;Y20&amp;" の何倍ですか。"</f>
        <v>8 は 2 の何倍ですか。</v>
      </c>
      <c r="AE20" s="1" t="str">
        <f t="shared" ca="1" si="15"/>
        <v>2</v>
      </c>
      <c r="AF20" s="1" t="s">
        <v>0</v>
      </c>
      <c r="AG20" s="1" t="str">
        <f t="shared" ca="1" si="22"/>
        <v>8</v>
      </c>
      <c r="AH20" s="1" t="str">
        <f ca="1">AA20&amp;"÷"&amp;Y20&amp;"＝"&amp;Z20</f>
        <v>8÷2＝4</v>
      </c>
      <c r="AI20" s="1" t="str">
        <f ca="1">Z20&amp;" 倍"</f>
        <v>4 倍</v>
      </c>
    </row>
    <row r="21" spans="1:35">
      <c r="A21">
        <v>20</v>
      </c>
      <c r="B21">
        <v>9</v>
      </c>
      <c r="C21">
        <v>2</v>
      </c>
      <c r="D21">
        <v>18</v>
      </c>
      <c r="E21">
        <f t="shared" ca="1" si="7"/>
        <v>6.8433973150741068E-3</v>
      </c>
      <c r="G21">
        <v>20</v>
      </c>
      <c r="H21">
        <v>17</v>
      </c>
      <c r="I21">
        <v>2</v>
      </c>
      <c r="J21">
        <v>34</v>
      </c>
      <c r="K21">
        <f t="shared" ca="1" si="0"/>
        <v>0.13462370718356276</v>
      </c>
      <c r="M21" s="2">
        <v>20</v>
      </c>
      <c r="N21" s="2">
        <f t="shared" ca="1" si="8"/>
        <v>63</v>
      </c>
      <c r="O21" s="2">
        <f t="shared" ca="1" si="9"/>
        <v>27</v>
      </c>
      <c r="P21" s="2">
        <f t="shared" ca="1" si="10"/>
        <v>26</v>
      </c>
      <c r="Q21" s="2">
        <f t="shared" ca="1" si="11"/>
        <v>49</v>
      </c>
      <c r="R21" s="2"/>
      <c r="S21" s="2">
        <v>20</v>
      </c>
      <c r="T21" s="2">
        <v>6</v>
      </c>
      <c r="U21" s="2">
        <f t="shared" ca="1" si="12"/>
        <v>18</v>
      </c>
      <c r="V21" s="2">
        <f t="shared" ca="1" si="1"/>
        <v>4</v>
      </c>
      <c r="W21" s="2">
        <f t="shared" ca="1" si="2"/>
        <v>4</v>
      </c>
      <c r="X21" s="2">
        <f t="shared" ca="1" si="3"/>
        <v>16</v>
      </c>
      <c r="Y21" s="2" t="str">
        <f t="shared" ca="1" si="13"/>
        <v>4</v>
      </c>
      <c r="Z21" s="2" t="str">
        <f t="shared" ca="1" si="4"/>
        <v>4</v>
      </c>
      <c r="AA21" s="2" t="str">
        <f t="shared" ca="1" si="5"/>
        <v>16</v>
      </c>
      <c r="AB21" s="2"/>
      <c r="AC21" s="1">
        <v>20</v>
      </c>
      <c r="AD21" s="1" t="str">
        <f t="shared" ref="AD21:AD28" ca="1" si="26">AA21&amp;" は "&amp;Y21&amp;" の何倍ですか。"</f>
        <v>16 は 4 の何倍ですか。</v>
      </c>
      <c r="AE21" s="1" t="str">
        <f t="shared" ca="1" si="15"/>
        <v>4</v>
      </c>
      <c r="AF21" s="1" t="s">
        <v>0</v>
      </c>
      <c r="AG21" s="1" t="str">
        <f t="shared" ca="1" si="22"/>
        <v>16</v>
      </c>
      <c r="AH21" s="1" t="str">
        <f t="shared" ref="AH21:AH28" ca="1" si="27">AA21&amp;"÷"&amp;Y21&amp;"＝"&amp;Z21</f>
        <v>16÷4＝4</v>
      </c>
      <c r="AI21" s="1" t="str">
        <f t="shared" ref="AI21:AI28" ca="1" si="28">Z21&amp;" 倍"</f>
        <v>4 倍</v>
      </c>
    </row>
    <row r="22" spans="1:35">
      <c r="A22">
        <v>21</v>
      </c>
      <c r="B22">
        <v>6</v>
      </c>
      <c r="C22">
        <v>3</v>
      </c>
      <c r="D22">
        <v>18</v>
      </c>
      <c r="E22">
        <f t="shared" ca="1" si="7"/>
        <v>0.12494542472511849</v>
      </c>
      <c r="G22">
        <v>21</v>
      </c>
      <c r="H22">
        <v>3</v>
      </c>
      <c r="I22">
        <v>12</v>
      </c>
      <c r="J22">
        <v>36</v>
      </c>
      <c r="K22">
        <f t="shared" ca="1" si="0"/>
        <v>9.3142072009630539E-2</v>
      </c>
      <c r="M22" s="2">
        <v>21</v>
      </c>
      <c r="N22" s="2">
        <f t="shared" ca="1" si="8"/>
        <v>51</v>
      </c>
      <c r="O22" s="2">
        <f t="shared" ca="1" si="9"/>
        <v>22</v>
      </c>
      <c r="P22" s="2">
        <f t="shared" ca="1" si="10"/>
        <v>4</v>
      </c>
      <c r="Q22" s="2">
        <f t="shared" ca="1" si="11"/>
        <v>50</v>
      </c>
      <c r="R22" s="2"/>
      <c r="S22" s="2">
        <v>21</v>
      </c>
      <c r="T22" s="2">
        <v>9</v>
      </c>
      <c r="U22" s="2">
        <f t="shared" ca="1" si="12"/>
        <v>23</v>
      </c>
      <c r="V22" s="2">
        <f t="shared" ca="1" si="1"/>
        <v>2</v>
      </c>
      <c r="W22" s="2">
        <f t="shared" ca="1" si="2"/>
        <v>9</v>
      </c>
      <c r="X22" s="2">
        <f t="shared" ca="1" si="3"/>
        <v>18</v>
      </c>
      <c r="Y22" s="2" t="str">
        <f t="shared" ca="1" si="13"/>
        <v>2</v>
      </c>
      <c r="Z22" s="2" t="str">
        <f t="shared" ca="1" si="4"/>
        <v>9</v>
      </c>
      <c r="AA22" s="2" t="str">
        <f t="shared" ca="1" si="5"/>
        <v>18</v>
      </c>
      <c r="AB22" s="2"/>
      <c r="AC22" s="1">
        <v>21</v>
      </c>
      <c r="AD22" s="1" t="str">
        <f t="shared" ca="1" si="26"/>
        <v>18 は 2 の何倍ですか。</v>
      </c>
      <c r="AE22" s="1" t="str">
        <f t="shared" ca="1" si="15"/>
        <v>2</v>
      </c>
      <c r="AF22" s="1" t="s">
        <v>0</v>
      </c>
      <c r="AG22" s="1" t="str">
        <f t="shared" ca="1" si="22"/>
        <v>18</v>
      </c>
      <c r="AH22" s="1" t="str">
        <f t="shared" ca="1" si="27"/>
        <v>18÷2＝9</v>
      </c>
      <c r="AI22" s="1" t="str">
        <f t="shared" ca="1" si="28"/>
        <v>9 倍</v>
      </c>
    </row>
    <row r="23" spans="1:35">
      <c r="A23">
        <v>22</v>
      </c>
      <c r="B23">
        <v>3</v>
      </c>
      <c r="C23">
        <v>6</v>
      </c>
      <c r="D23">
        <v>18</v>
      </c>
      <c r="E23">
        <f t="shared" ca="1" si="7"/>
        <v>0.54364888200821526</v>
      </c>
      <c r="G23">
        <v>22</v>
      </c>
      <c r="H23">
        <v>2</v>
      </c>
      <c r="I23">
        <v>18</v>
      </c>
      <c r="J23">
        <v>36</v>
      </c>
      <c r="K23">
        <f t="shared" ca="1" si="0"/>
        <v>0.17048334795590403</v>
      </c>
      <c r="M23" s="2">
        <v>22</v>
      </c>
      <c r="N23" s="2">
        <f t="shared" ca="1" si="8"/>
        <v>29</v>
      </c>
      <c r="O23" s="2">
        <f t="shared" ca="1" si="9"/>
        <v>11</v>
      </c>
      <c r="P23" s="2">
        <f t="shared" ca="1" si="10"/>
        <v>21</v>
      </c>
      <c r="Q23" s="2">
        <f t="shared" ca="1" si="11"/>
        <v>51</v>
      </c>
      <c r="R23" s="2"/>
      <c r="S23" s="2">
        <v>22</v>
      </c>
      <c r="T23" s="2">
        <v>12</v>
      </c>
      <c r="U23" s="2">
        <f t="shared" ca="1" si="12"/>
        <v>30</v>
      </c>
      <c r="V23" s="2">
        <f t="shared" ca="1" si="1"/>
        <v>4</v>
      </c>
      <c r="W23" s="2">
        <f t="shared" ca="1" si="2"/>
        <v>6</v>
      </c>
      <c r="X23" s="2">
        <f t="shared" ca="1" si="3"/>
        <v>24</v>
      </c>
      <c r="Y23" s="2" t="str">
        <f t="shared" ca="1" si="13"/>
        <v>4</v>
      </c>
      <c r="Z23" s="2" t="str">
        <f t="shared" ca="1" si="4"/>
        <v>6</v>
      </c>
      <c r="AA23" s="2" t="str">
        <f t="shared" ca="1" si="5"/>
        <v>24</v>
      </c>
      <c r="AB23" s="2"/>
      <c r="AC23" s="1">
        <v>22</v>
      </c>
      <c r="AD23" s="1" t="str">
        <f t="shared" ca="1" si="26"/>
        <v>24 は 4 の何倍ですか。</v>
      </c>
      <c r="AE23" s="1" t="str">
        <f t="shared" ca="1" si="15"/>
        <v>4</v>
      </c>
      <c r="AF23" s="1" t="s">
        <v>0</v>
      </c>
      <c r="AG23" s="1" t="str">
        <f t="shared" ca="1" si="22"/>
        <v>24</v>
      </c>
      <c r="AH23" s="1" t="str">
        <f t="shared" ca="1" si="27"/>
        <v>24÷4＝6</v>
      </c>
      <c r="AI23" s="1" t="str">
        <f t="shared" ca="1" si="28"/>
        <v>6 倍</v>
      </c>
    </row>
    <row r="24" spans="1:35">
      <c r="A24">
        <v>23</v>
      </c>
      <c r="B24">
        <v>2</v>
      </c>
      <c r="C24">
        <v>9</v>
      </c>
      <c r="D24">
        <v>18</v>
      </c>
      <c r="E24">
        <f t="shared" ca="1" si="7"/>
        <v>0.2672185196010064</v>
      </c>
      <c r="G24">
        <v>23</v>
      </c>
      <c r="H24">
        <v>12</v>
      </c>
      <c r="I24">
        <v>3</v>
      </c>
      <c r="J24">
        <v>36</v>
      </c>
      <c r="K24">
        <f t="shared" ca="1" si="0"/>
        <v>0.86442971724850715</v>
      </c>
      <c r="M24" s="2">
        <v>23</v>
      </c>
      <c r="N24" s="2">
        <f t="shared" ca="1" si="8"/>
        <v>43</v>
      </c>
      <c r="O24" s="2">
        <f t="shared" ca="1" si="9"/>
        <v>17</v>
      </c>
      <c r="P24" s="2">
        <f t="shared" ca="1" si="10"/>
        <v>17</v>
      </c>
      <c r="Q24" s="2">
        <f t="shared" ca="1" si="11"/>
        <v>52</v>
      </c>
      <c r="R24" s="2"/>
      <c r="S24" s="2">
        <v>23</v>
      </c>
      <c r="T24" s="2">
        <v>15</v>
      </c>
      <c r="U24" s="2">
        <f t="shared" ca="1" si="12"/>
        <v>39</v>
      </c>
      <c r="V24" s="2">
        <f t="shared" ca="1" si="1"/>
        <v>8</v>
      </c>
      <c r="W24" s="2">
        <f t="shared" ca="1" si="2"/>
        <v>4</v>
      </c>
      <c r="X24" s="2">
        <f t="shared" ca="1" si="3"/>
        <v>32</v>
      </c>
      <c r="Y24" s="2" t="str">
        <f t="shared" ca="1" si="13"/>
        <v>8</v>
      </c>
      <c r="Z24" s="2" t="str">
        <f t="shared" ca="1" si="4"/>
        <v>4</v>
      </c>
      <c r="AA24" s="2" t="str">
        <f t="shared" ca="1" si="5"/>
        <v>32</v>
      </c>
      <c r="AB24" s="2"/>
      <c r="AC24" s="1">
        <v>23</v>
      </c>
      <c r="AD24" s="1" t="str">
        <f t="shared" ca="1" si="26"/>
        <v>32 は 8 の何倍ですか。</v>
      </c>
      <c r="AE24" s="1" t="str">
        <f t="shared" ca="1" si="15"/>
        <v>8</v>
      </c>
      <c r="AF24" s="1" t="s">
        <v>0</v>
      </c>
      <c r="AG24" s="1" t="str">
        <f t="shared" ca="1" si="22"/>
        <v>32</v>
      </c>
      <c r="AH24" s="1" t="str">
        <f t="shared" ca="1" si="27"/>
        <v>32÷8＝4</v>
      </c>
      <c r="AI24" s="1" t="str">
        <f t="shared" ca="1" si="28"/>
        <v>4 倍</v>
      </c>
    </row>
    <row r="25" spans="1:35">
      <c r="A25">
        <v>24</v>
      </c>
      <c r="B25">
        <v>5</v>
      </c>
      <c r="C25">
        <v>4</v>
      </c>
      <c r="D25">
        <v>20</v>
      </c>
      <c r="E25">
        <f t="shared" ca="1" si="7"/>
        <v>0.57619354978425275</v>
      </c>
      <c r="G25">
        <v>24</v>
      </c>
      <c r="H25">
        <v>18</v>
      </c>
      <c r="I25">
        <v>2</v>
      </c>
      <c r="J25">
        <v>36</v>
      </c>
      <c r="K25">
        <f t="shared" ca="1" si="0"/>
        <v>1.7533690207170771E-2</v>
      </c>
      <c r="M25" s="2">
        <v>24</v>
      </c>
      <c r="N25" s="2">
        <f t="shared" ca="1" si="8"/>
        <v>25</v>
      </c>
      <c r="O25" s="2">
        <f t="shared" ca="1" si="9"/>
        <v>10</v>
      </c>
      <c r="P25" s="2">
        <f t="shared" ca="1" si="10"/>
        <v>18</v>
      </c>
      <c r="Q25" s="2">
        <f t="shared" ca="1" si="11"/>
        <v>54</v>
      </c>
      <c r="R25" s="2"/>
      <c r="S25" s="2">
        <v>24</v>
      </c>
      <c r="T25" s="2">
        <v>18</v>
      </c>
      <c r="U25" s="2">
        <f t="shared" ca="1" si="12"/>
        <v>46</v>
      </c>
      <c r="V25" s="2">
        <f t="shared" ca="1" si="1"/>
        <v>8</v>
      </c>
      <c r="W25" s="2">
        <f t="shared" ca="1" si="2"/>
        <v>5</v>
      </c>
      <c r="X25" s="2">
        <f t="shared" ca="1" si="3"/>
        <v>40</v>
      </c>
      <c r="Y25" s="2" t="str">
        <f t="shared" ca="1" si="13"/>
        <v>8</v>
      </c>
      <c r="Z25" s="2" t="str">
        <f t="shared" ca="1" si="4"/>
        <v>5</v>
      </c>
      <c r="AA25" s="2" t="str">
        <f t="shared" ca="1" si="5"/>
        <v>40</v>
      </c>
      <c r="AB25" s="2"/>
      <c r="AC25" s="1">
        <v>24</v>
      </c>
      <c r="AD25" s="1" t="str">
        <f t="shared" ca="1" si="26"/>
        <v>40 は 8 の何倍ですか。</v>
      </c>
      <c r="AE25" s="1" t="str">
        <f t="shared" ca="1" si="15"/>
        <v>8</v>
      </c>
      <c r="AF25" s="1" t="s">
        <v>0</v>
      </c>
      <c r="AG25" s="1" t="str">
        <f t="shared" ca="1" si="22"/>
        <v>40</v>
      </c>
      <c r="AH25" s="1" t="str">
        <f t="shared" ca="1" si="27"/>
        <v>40÷8＝5</v>
      </c>
      <c r="AI25" s="1" t="str">
        <f t="shared" ca="1" si="28"/>
        <v>5 倍</v>
      </c>
    </row>
    <row r="26" spans="1:35">
      <c r="A26">
        <v>25</v>
      </c>
      <c r="B26">
        <v>4</v>
      </c>
      <c r="C26">
        <v>5</v>
      </c>
      <c r="D26">
        <v>20</v>
      </c>
      <c r="E26">
        <f t="shared" ca="1" si="7"/>
        <v>7.4150505520750087E-2</v>
      </c>
      <c r="G26">
        <v>25</v>
      </c>
      <c r="H26">
        <v>2</v>
      </c>
      <c r="I26">
        <v>19</v>
      </c>
      <c r="J26">
        <v>38</v>
      </c>
      <c r="K26">
        <f t="shared" ca="1" si="0"/>
        <v>0.81241085176665262</v>
      </c>
      <c r="M26" s="2">
        <v>25</v>
      </c>
      <c r="N26" s="2">
        <f t="shared" ca="1" si="8"/>
        <v>58</v>
      </c>
      <c r="O26" s="2">
        <f t="shared" ca="1" si="9"/>
        <v>26</v>
      </c>
      <c r="P26" s="2">
        <f t="shared" ca="1" si="10"/>
        <v>1</v>
      </c>
      <c r="Q26" s="2">
        <f t="shared" ca="1" si="11"/>
        <v>56</v>
      </c>
      <c r="R26" s="2"/>
      <c r="S26" s="2">
        <v>25</v>
      </c>
      <c r="T26" s="2">
        <v>21</v>
      </c>
      <c r="U26" s="2">
        <f t="shared" ca="1" si="12"/>
        <v>50</v>
      </c>
      <c r="V26" s="2">
        <f t="shared" ca="1" si="1"/>
        <v>9</v>
      </c>
      <c r="W26" s="2">
        <f t="shared" ca="1" si="2"/>
        <v>5</v>
      </c>
      <c r="X26" s="2">
        <f t="shared" ca="1" si="3"/>
        <v>45</v>
      </c>
      <c r="Y26" s="2" t="str">
        <f t="shared" ca="1" si="13"/>
        <v>9</v>
      </c>
      <c r="Z26" s="2" t="str">
        <f t="shared" ca="1" si="4"/>
        <v>5</v>
      </c>
      <c r="AA26" s="2" t="str">
        <f t="shared" ca="1" si="5"/>
        <v>45</v>
      </c>
      <c r="AB26" s="2"/>
      <c r="AC26" s="1">
        <v>25</v>
      </c>
      <c r="AD26" s="1" t="str">
        <f t="shared" ca="1" si="26"/>
        <v>45 は 9 の何倍ですか。</v>
      </c>
      <c r="AE26" s="1" t="str">
        <f t="shared" ca="1" si="15"/>
        <v>9</v>
      </c>
      <c r="AF26" s="1" t="s">
        <v>0</v>
      </c>
      <c r="AG26" s="1" t="str">
        <f t="shared" ca="1" si="22"/>
        <v>45</v>
      </c>
      <c r="AH26" s="1" t="str">
        <f t="shared" ca="1" si="27"/>
        <v>45÷9＝5</v>
      </c>
      <c r="AI26" s="1" t="str">
        <f t="shared" ca="1" si="28"/>
        <v>5 倍</v>
      </c>
    </row>
    <row r="27" spans="1:35">
      <c r="A27">
        <v>26</v>
      </c>
      <c r="B27">
        <v>7</v>
      </c>
      <c r="C27">
        <v>3</v>
      </c>
      <c r="D27">
        <v>21</v>
      </c>
      <c r="E27">
        <f t="shared" ca="1" si="7"/>
        <v>0.13927804904594865</v>
      </c>
      <c r="G27">
        <v>26</v>
      </c>
      <c r="H27">
        <v>19</v>
      </c>
      <c r="I27">
        <v>2</v>
      </c>
      <c r="J27">
        <v>38</v>
      </c>
      <c r="K27">
        <f t="shared" ca="1" si="0"/>
        <v>0.87970854029387002</v>
      </c>
      <c r="M27" s="2">
        <v>26</v>
      </c>
      <c r="N27" s="2">
        <f t="shared" ca="1" si="8"/>
        <v>49</v>
      </c>
      <c r="O27" s="2">
        <f t="shared" ca="1" si="9"/>
        <v>20</v>
      </c>
      <c r="P27" s="2">
        <f t="shared" ca="1" si="10"/>
        <v>25</v>
      </c>
      <c r="Q27" s="2">
        <f t="shared" ca="1" si="11"/>
        <v>58</v>
      </c>
      <c r="R27" s="2"/>
      <c r="S27" s="2">
        <v>26</v>
      </c>
      <c r="T27" s="2">
        <v>24</v>
      </c>
      <c r="U27" s="2">
        <f t="shared" ca="1" si="12"/>
        <v>54</v>
      </c>
      <c r="V27" s="2">
        <f t="shared" ca="1" si="1"/>
        <v>7</v>
      </c>
      <c r="W27" s="2">
        <f t="shared" ca="1" si="2"/>
        <v>7</v>
      </c>
      <c r="X27" s="2">
        <f t="shared" ca="1" si="3"/>
        <v>49</v>
      </c>
      <c r="Y27" s="2" t="str">
        <f t="shared" ca="1" si="13"/>
        <v>7</v>
      </c>
      <c r="Z27" s="2" t="str">
        <f t="shared" ca="1" si="4"/>
        <v>7</v>
      </c>
      <c r="AA27" s="2" t="str">
        <f t="shared" ca="1" si="5"/>
        <v>49</v>
      </c>
      <c r="AB27" s="2"/>
      <c r="AC27" s="1">
        <v>26</v>
      </c>
      <c r="AD27" s="1" t="str">
        <f t="shared" ca="1" si="26"/>
        <v>49 は 7 の何倍ですか。</v>
      </c>
      <c r="AE27" s="1" t="str">
        <f t="shared" ca="1" si="15"/>
        <v>7</v>
      </c>
      <c r="AF27" s="1" t="s">
        <v>0</v>
      </c>
      <c r="AG27" s="1" t="str">
        <f t="shared" ca="1" si="22"/>
        <v>49</v>
      </c>
      <c r="AH27" s="1" t="str">
        <f t="shared" ca="1" si="27"/>
        <v>49÷7＝7</v>
      </c>
      <c r="AI27" s="1" t="str">
        <f t="shared" ca="1" si="28"/>
        <v>7 倍</v>
      </c>
    </row>
    <row r="28" spans="1:35">
      <c r="A28">
        <v>27</v>
      </c>
      <c r="B28">
        <v>3</v>
      </c>
      <c r="C28">
        <v>7</v>
      </c>
      <c r="D28">
        <v>21</v>
      </c>
      <c r="E28">
        <f t="shared" ca="1" si="7"/>
        <v>0.86412363592319075</v>
      </c>
      <c r="G28">
        <v>27</v>
      </c>
      <c r="H28">
        <v>3</v>
      </c>
      <c r="I28">
        <v>13</v>
      </c>
      <c r="J28">
        <v>39</v>
      </c>
      <c r="K28">
        <f t="shared" ca="1" si="0"/>
        <v>0.75271971626884859</v>
      </c>
      <c r="M28" s="2">
        <v>27</v>
      </c>
      <c r="N28" s="2">
        <f t="shared" ca="1" si="8"/>
        <v>11</v>
      </c>
      <c r="O28" s="2">
        <f t="shared" ca="1" si="9"/>
        <v>5</v>
      </c>
      <c r="P28" s="2">
        <f t="shared" ca="1" si="10"/>
        <v>20</v>
      </c>
      <c r="Q28" s="2">
        <f t="shared" ca="1" si="11"/>
        <v>63</v>
      </c>
      <c r="R28" s="2"/>
      <c r="S28" s="2">
        <v>27</v>
      </c>
      <c r="T28" s="2">
        <v>27</v>
      </c>
      <c r="U28" s="2">
        <f t="shared" ca="1" si="12"/>
        <v>63</v>
      </c>
      <c r="V28" s="2">
        <f t="shared" ca="1" si="1"/>
        <v>8</v>
      </c>
      <c r="W28" s="2">
        <f t="shared" ca="1" si="2"/>
        <v>9</v>
      </c>
      <c r="X28" s="2">
        <f t="shared" ca="1" si="3"/>
        <v>72</v>
      </c>
      <c r="Y28" s="2" t="str">
        <f t="shared" ca="1" si="13"/>
        <v>8</v>
      </c>
      <c r="Z28" s="2" t="str">
        <f t="shared" ca="1" si="4"/>
        <v>9</v>
      </c>
      <c r="AA28" s="2" t="str">
        <f t="shared" ca="1" si="5"/>
        <v>72</v>
      </c>
      <c r="AB28" s="2"/>
      <c r="AC28" s="1">
        <v>27</v>
      </c>
      <c r="AD28" s="1" t="str">
        <f t="shared" ca="1" si="26"/>
        <v>72 は 8 の何倍ですか。</v>
      </c>
      <c r="AE28" s="1" t="str">
        <f t="shared" ca="1" si="15"/>
        <v>8</v>
      </c>
      <c r="AF28" s="1" t="s">
        <v>0</v>
      </c>
      <c r="AG28" s="1" t="str">
        <f t="shared" ca="1" si="22"/>
        <v>72</v>
      </c>
      <c r="AH28" s="1" t="str">
        <f t="shared" ca="1" si="27"/>
        <v>72÷8＝9</v>
      </c>
      <c r="AI28" s="1" t="str">
        <f t="shared" ca="1" si="28"/>
        <v>9 倍</v>
      </c>
    </row>
    <row r="29" spans="1:35">
      <c r="A29">
        <v>28</v>
      </c>
      <c r="B29">
        <v>8</v>
      </c>
      <c r="C29">
        <v>3</v>
      </c>
      <c r="D29">
        <v>24</v>
      </c>
      <c r="E29">
        <f t="shared" ca="1" si="7"/>
        <v>0.48883020322237192</v>
      </c>
      <c r="G29">
        <v>28</v>
      </c>
      <c r="H29">
        <v>13</v>
      </c>
      <c r="I29">
        <v>3</v>
      </c>
      <c r="J29">
        <v>39</v>
      </c>
      <c r="K29">
        <f t="shared" ca="1" si="0"/>
        <v>0.58734185766645242</v>
      </c>
    </row>
    <row r="30" spans="1:35">
      <c r="A30">
        <v>29</v>
      </c>
      <c r="B30">
        <v>6</v>
      </c>
      <c r="C30">
        <v>4</v>
      </c>
      <c r="D30">
        <v>24</v>
      </c>
      <c r="E30">
        <f t="shared" ca="1" si="7"/>
        <v>7.7492301610848635E-3</v>
      </c>
      <c r="G30">
        <v>29</v>
      </c>
      <c r="H30">
        <v>4</v>
      </c>
      <c r="I30">
        <v>10</v>
      </c>
      <c r="J30">
        <v>40</v>
      </c>
      <c r="K30">
        <f t="shared" ca="1" si="0"/>
        <v>0.59493171064630213</v>
      </c>
    </row>
    <row r="31" spans="1:35">
      <c r="A31">
        <v>30</v>
      </c>
      <c r="B31">
        <v>4</v>
      </c>
      <c r="C31">
        <v>6</v>
      </c>
      <c r="D31">
        <v>24</v>
      </c>
      <c r="E31">
        <f t="shared" ca="1" si="7"/>
        <v>0.35218828963335858</v>
      </c>
      <c r="G31">
        <v>30</v>
      </c>
      <c r="H31">
        <v>2</v>
      </c>
      <c r="I31">
        <v>20</v>
      </c>
      <c r="J31">
        <v>40</v>
      </c>
      <c r="K31">
        <f t="shared" ca="1" si="0"/>
        <v>0.24293760694078448</v>
      </c>
    </row>
    <row r="32" spans="1:35">
      <c r="A32">
        <v>31</v>
      </c>
      <c r="B32">
        <v>3</v>
      </c>
      <c r="C32">
        <v>8</v>
      </c>
      <c r="D32">
        <v>24</v>
      </c>
      <c r="E32">
        <f t="shared" ca="1" si="7"/>
        <v>0.22775233665839423</v>
      </c>
      <c r="G32">
        <v>31</v>
      </c>
      <c r="H32">
        <v>10</v>
      </c>
      <c r="I32">
        <v>4</v>
      </c>
      <c r="J32">
        <v>40</v>
      </c>
      <c r="K32">
        <f t="shared" ca="1" si="0"/>
        <v>0.62513147984378481</v>
      </c>
    </row>
    <row r="33" spans="1:35">
      <c r="A33">
        <v>32</v>
      </c>
      <c r="B33">
        <v>5</v>
      </c>
      <c r="C33">
        <v>5</v>
      </c>
      <c r="D33">
        <v>25</v>
      </c>
      <c r="E33">
        <f t="shared" ca="1" si="7"/>
        <v>7.901109598996614E-2</v>
      </c>
      <c r="G33">
        <v>32</v>
      </c>
      <c r="H33">
        <v>20</v>
      </c>
      <c r="I33">
        <v>2</v>
      </c>
      <c r="J33">
        <v>40</v>
      </c>
      <c r="K33">
        <f t="shared" ca="1" si="0"/>
        <v>0.45139731755203116</v>
      </c>
    </row>
    <row r="34" spans="1:35">
      <c r="A34">
        <v>33</v>
      </c>
      <c r="B34">
        <v>9</v>
      </c>
      <c r="C34">
        <v>3</v>
      </c>
      <c r="D34">
        <v>27</v>
      </c>
      <c r="E34">
        <f t="shared" ca="1" si="7"/>
        <v>1.7297408362369815E-2</v>
      </c>
      <c r="G34">
        <v>33</v>
      </c>
      <c r="H34">
        <v>3</v>
      </c>
      <c r="I34">
        <v>14</v>
      </c>
      <c r="J34">
        <v>42</v>
      </c>
      <c r="K34">
        <f t="shared" ca="1" si="0"/>
        <v>0.25950440926508844</v>
      </c>
    </row>
    <row r="35" spans="1:35">
      <c r="A35">
        <v>34</v>
      </c>
      <c r="B35">
        <v>3</v>
      </c>
      <c r="C35">
        <v>9</v>
      </c>
      <c r="D35">
        <v>27</v>
      </c>
      <c r="E35">
        <f t="shared" ca="1" si="7"/>
        <v>0.5706448307765033</v>
      </c>
      <c r="G35">
        <v>34</v>
      </c>
      <c r="H35">
        <v>2</v>
      </c>
      <c r="I35">
        <v>21</v>
      </c>
      <c r="J35">
        <v>42</v>
      </c>
      <c r="K35">
        <f t="shared" ca="1" si="0"/>
        <v>0.44376456912524298</v>
      </c>
    </row>
    <row r="36" spans="1:35">
      <c r="A36">
        <v>35</v>
      </c>
      <c r="B36">
        <v>7</v>
      </c>
      <c r="C36">
        <v>4</v>
      </c>
      <c r="D36">
        <v>28</v>
      </c>
      <c r="E36">
        <f t="shared" ca="1" si="7"/>
        <v>0.92840187127183871</v>
      </c>
      <c r="G36">
        <v>35</v>
      </c>
      <c r="H36">
        <v>14</v>
      </c>
      <c r="I36">
        <v>3</v>
      </c>
      <c r="J36">
        <v>42</v>
      </c>
      <c r="K36">
        <f t="shared" ca="1" si="0"/>
        <v>0.76032802800021981</v>
      </c>
      <c r="M36" s="2">
        <v>1</v>
      </c>
      <c r="N36" s="2">
        <f ca="1">RANK(K2,K$2:K$213)</f>
        <v>125</v>
      </c>
      <c r="O36" s="2">
        <f ca="1">28-RANK(N36,N$36:N$62)</f>
        <v>13</v>
      </c>
      <c r="P36" s="2">
        <f ca="1">MATCH(M36,O$36:O$62,0)</f>
        <v>13</v>
      </c>
      <c r="Q36" s="2">
        <f ca="1">VLOOKUP(P36,M$36:N$62,2)</f>
        <v>6</v>
      </c>
      <c r="R36" s="2"/>
      <c r="S36" s="2">
        <v>1</v>
      </c>
      <c r="T36" s="2">
        <v>1</v>
      </c>
      <c r="U36" s="2">
        <f ca="1">VLOOKUP(T36,$M$36:$Q$62,5)</f>
        <v>6</v>
      </c>
      <c r="V36" s="2">
        <f t="shared" ref="V36:V62" ca="1" si="29">VLOOKUP($U36,db,2)</f>
        <v>12</v>
      </c>
      <c r="W36" s="2">
        <f t="shared" ref="W36:W62" ca="1" si="30">VLOOKUP($U36,db,3)</f>
        <v>2</v>
      </c>
      <c r="X36" s="2">
        <f t="shared" ref="X36:X62" ca="1" si="31">VLOOKUP($U36,db,4)</f>
        <v>24</v>
      </c>
      <c r="Y36" s="2" t="str">
        <f ca="1">TEXT(V36,"#")</f>
        <v>12</v>
      </c>
      <c r="Z36" s="2" t="str">
        <f t="shared" ref="Z36:Z62" ca="1" si="32">TEXT(W36,"#")</f>
        <v>2</v>
      </c>
      <c r="AA36" s="2" t="str">
        <f t="shared" ref="AA36:AA62" ca="1" si="33">TEXT(X36,"#")</f>
        <v>24</v>
      </c>
      <c r="AB36" s="2"/>
      <c r="AC36" s="3">
        <v>1</v>
      </c>
      <c r="AD36" s="3" t="str">
        <f ca="1">+Y36&amp;" の "&amp;Z36&amp;" 倍はいくらですか。"</f>
        <v>12 の 2 倍はいくらですか。</v>
      </c>
      <c r="AE36" s="3" t="str">
        <f ca="1">+Y36</f>
        <v>12</v>
      </c>
      <c r="AF36" s="3" t="str">
        <f t="shared" ref="AF36:AF53" ca="1" si="34">+Z36</f>
        <v>2</v>
      </c>
      <c r="AG36" s="3" t="s">
        <v>0</v>
      </c>
      <c r="AH36" s="3" t="str">
        <f ca="1">+Y36&amp;"×"&amp;Z36&amp;"＝"&amp;AA36</f>
        <v>12×2＝24</v>
      </c>
      <c r="AI36" s="3" t="str">
        <f ca="1">AA36</f>
        <v>24</v>
      </c>
    </row>
    <row r="37" spans="1:35">
      <c r="A37">
        <v>36</v>
      </c>
      <c r="B37">
        <v>4</v>
      </c>
      <c r="C37">
        <v>7</v>
      </c>
      <c r="D37">
        <v>28</v>
      </c>
      <c r="E37">
        <f t="shared" ca="1" si="7"/>
        <v>0.85140677835667344</v>
      </c>
      <c r="G37">
        <v>36</v>
      </c>
      <c r="H37">
        <v>21</v>
      </c>
      <c r="I37">
        <v>2</v>
      </c>
      <c r="J37">
        <v>42</v>
      </c>
      <c r="K37">
        <f t="shared" ca="1" si="0"/>
        <v>0.80653479513519422</v>
      </c>
      <c r="M37" s="2">
        <v>2</v>
      </c>
      <c r="N37" s="2">
        <f t="shared" ref="N37:N58" ca="1" si="35">RANK(K3,K$2:K$213)</f>
        <v>17</v>
      </c>
      <c r="O37" s="2">
        <f t="shared" ref="O37:O62" ca="1" si="36">28-RANK(N37,N$36:N$62)</f>
        <v>2</v>
      </c>
      <c r="P37" s="2">
        <f t="shared" ref="P37:P62" ca="1" si="37">MATCH(M37,O$36:O$62,0)</f>
        <v>2</v>
      </c>
      <c r="Q37" s="2">
        <f t="shared" ref="Q37:Q62" ca="1" si="38">VLOOKUP(P37,M$36:N$62,2)</f>
        <v>17</v>
      </c>
      <c r="R37" s="2"/>
      <c r="S37" s="2">
        <v>2</v>
      </c>
      <c r="T37" s="2">
        <f>+T36+3</f>
        <v>4</v>
      </c>
      <c r="U37" s="2">
        <f t="shared" ref="U37:U62" ca="1" si="39">VLOOKUP(T37,$M$36:$Q$62,5)</f>
        <v>26</v>
      </c>
      <c r="V37" s="2">
        <f t="shared" ca="1" si="29"/>
        <v>19</v>
      </c>
      <c r="W37" s="2">
        <f t="shared" ca="1" si="30"/>
        <v>2</v>
      </c>
      <c r="X37" s="2">
        <f t="shared" ca="1" si="31"/>
        <v>38</v>
      </c>
      <c r="Y37" s="2" t="str">
        <f t="shared" ref="Y37:Y62" ca="1" si="40">TEXT(V37,"#")</f>
        <v>19</v>
      </c>
      <c r="Z37" s="2" t="str">
        <f t="shared" ca="1" si="32"/>
        <v>2</v>
      </c>
      <c r="AA37" s="2" t="str">
        <f t="shared" ca="1" si="33"/>
        <v>38</v>
      </c>
      <c r="AB37" s="2"/>
      <c r="AC37" s="3">
        <v>2</v>
      </c>
      <c r="AD37" s="3" t="str">
        <f t="shared" ref="AD37:AD44" ca="1" si="41">+Y37&amp;" の "&amp;Z37&amp;" 倍はいくらですか。"</f>
        <v>19 の 2 倍はいくらですか。</v>
      </c>
      <c r="AE37" s="3" t="str">
        <f t="shared" ref="AE37:AE44" ca="1" si="42">+Y37</f>
        <v>19</v>
      </c>
      <c r="AF37" s="3" t="str">
        <f t="shared" ca="1" si="34"/>
        <v>2</v>
      </c>
      <c r="AG37" s="3" t="s">
        <v>0</v>
      </c>
      <c r="AH37" s="3" t="str">
        <f t="shared" ref="AH37:AH44" ca="1" si="43">+Y37&amp;"×"&amp;Z37&amp;"＝"&amp;AA37</f>
        <v>19×2＝38</v>
      </c>
      <c r="AI37" s="3" t="str">
        <f t="shared" ref="AI37:AI44" ca="1" si="44">AA37</f>
        <v>38</v>
      </c>
    </row>
    <row r="38" spans="1:35">
      <c r="A38">
        <v>37</v>
      </c>
      <c r="B38">
        <v>6</v>
      </c>
      <c r="C38">
        <v>5</v>
      </c>
      <c r="D38">
        <v>30</v>
      </c>
      <c r="E38">
        <f t="shared" ca="1" si="7"/>
        <v>0.60114554587728275</v>
      </c>
      <c r="G38">
        <v>37</v>
      </c>
      <c r="H38">
        <v>4</v>
      </c>
      <c r="I38">
        <v>11</v>
      </c>
      <c r="J38">
        <v>44</v>
      </c>
      <c r="K38">
        <f t="shared" ca="1" si="0"/>
        <v>0.9461646719256791</v>
      </c>
      <c r="M38" s="2">
        <v>3</v>
      </c>
      <c r="N38" s="2">
        <f t="shared" ca="1" si="35"/>
        <v>196</v>
      </c>
      <c r="O38" s="2">
        <f t="shared" ca="1" si="36"/>
        <v>26</v>
      </c>
      <c r="P38" s="2">
        <f t="shared" ca="1" si="37"/>
        <v>26</v>
      </c>
      <c r="Q38" s="2">
        <f t="shared" ca="1" si="38"/>
        <v>23</v>
      </c>
      <c r="R38" s="2"/>
      <c r="S38" s="2">
        <v>3</v>
      </c>
      <c r="T38" s="2">
        <f t="shared" ref="T38:T44" si="45">+T37+3</f>
        <v>7</v>
      </c>
      <c r="U38" s="2">
        <f t="shared" ca="1" si="39"/>
        <v>78</v>
      </c>
      <c r="V38" s="2">
        <f t="shared" ca="1" si="29"/>
        <v>3</v>
      </c>
      <c r="W38" s="2">
        <f t="shared" ca="1" si="30"/>
        <v>20</v>
      </c>
      <c r="X38" s="2">
        <f t="shared" ca="1" si="31"/>
        <v>60</v>
      </c>
      <c r="Y38" s="2" t="str">
        <f t="shared" ca="1" si="40"/>
        <v>3</v>
      </c>
      <c r="Z38" s="2" t="str">
        <f t="shared" ca="1" si="32"/>
        <v>20</v>
      </c>
      <c r="AA38" s="2" t="str">
        <f t="shared" ca="1" si="33"/>
        <v>60</v>
      </c>
      <c r="AB38" s="2"/>
      <c r="AC38" s="3">
        <v>3</v>
      </c>
      <c r="AD38" s="3" t="str">
        <f t="shared" ca="1" si="41"/>
        <v>3 の 20 倍はいくらですか。</v>
      </c>
      <c r="AE38" s="3" t="str">
        <f t="shared" ca="1" si="42"/>
        <v>3</v>
      </c>
      <c r="AF38" s="3" t="str">
        <f t="shared" ca="1" si="34"/>
        <v>20</v>
      </c>
      <c r="AG38" s="3" t="s">
        <v>0</v>
      </c>
      <c r="AH38" s="3" t="str">
        <f t="shared" ca="1" si="43"/>
        <v>3×20＝60</v>
      </c>
      <c r="AI38" s="3" t="str">
        <f t="shared" ca="1" si="44"/>
        <v>60</v>
      </c>
    </row>
    <row r="39" spans="1:35">
      <c r="A39">
        <v>38</v>
      </c>
      <c r="B39">
        <v>5</v>
      </c>
      <c r="C39">
        <v>6</v>
      </c>
      <c r="D39">
        <v>30</v>
      </c>
      <c r="E39">
        <f t="shared" ca="1" si="7"/>
        <v>0.27516057747386302</v>
      </c>
      <c r="G39">
        <v>38</v>
      </c>
      <c r="H39">
        <v>2</v>
      </c>
      <c r="I39">
        <v>22</v>
      </c>
      <c r="J39">
        <v>44</v>
      </c>
      <c r="K39">
        <f t="shared" ca="1" si="0"/>
        <v>5.0156108848950609E-2</v>
      </c>
      <c r="M39" s="2">
        <v>4</v>
      </c>
      <c r="N39" s="2">
        <f t="shared" ca="1" si="35"/>
        <v>78</v>
      </c>
      <c r="O39" s="2">
        <f t="shared" ca="1" si="36"/>
        <v>7</v>
      </c>
      <c r="P39" s="2">
        <f t="shared" ca="1" si="37"/>
        <v>23</v>
      </c>
      <c r="Q39" s="2">
        <f t="shared" ca="1" si="38"/>
        <v>26</v>
      </c>
      <c r="R39" s="2"/>
      <c r="S39" s="2">
        <v>4</v>
      </c>
      <c r="T39" s="2">
        <f t="shared" si="45"/>
        <v>10</v>
      </c>
      <c r="U39" s="2">
        <f t="shared" ca="1" si="39"/>
        <v>102</v>
      </c>
      <c r="V39" s="2">
        <f t="shared" ca="1" si="29"/>
        <v>2</v>
      </c>
      <c r="W39" s="2">
        <f t="shared" ca="1" si="30"/>
        <v>34</v>
      </c>
      <c r="X39" s="2">
        <f t="shared" ca="1" si="31"/>
        <v>68</v>
      </c>
      <c r="Y39" s="2" t="str">
        <f t="shared" ca="1" si="40"/>
        <v>2</v>
      </c>
      <c r="Z39" s="2" t="str">
        <f t="shared" ca="1" si="32"/>
        <v>34</v>
      </c>
      <c r="AA39" s="2" t="str">
        <f t="shared" ca="1" si="33"/>
        <v>68</v>
      </c>
      <c r="AB39" s="2"/>
      <c r="AC39" s="3">
        <v>4</v>
      </c>
      <c r="AD39" s="3" t="str">
        <f t="shared" ca="1" si="41"/>
        <v>2 の 34 倍はいくらですか。</v>
      </c>
      <c r="AE39" s="3" t="str">
        <f t="shared" ca="1" si="42"/>
        <v>2</v>
      </c>
      <c r="AF39" s="3" t="str">
        <f t="shared" ca="1" si="34"/>
        <v>34</v>
      </c>
      <c r="AG39" s="3" t="s">
        <v>0</v>
      </c>
      <c r="AH39" s="3" t="str">
        <f t="shared" ca="1" si="43"/>
        <v>2×34＝68</v>
      </c>
      <c r="AI39" s="3" t="str">
        <f t="shared" ca="1" si="44"/>
        <v>68</v>
      </c>
    </row>
    <row r="40" spans="1:35">
      <c r="A40">
        <v>39</v>
      </c>
      <c r="B40">
        <v>8</v>
      </c>
      <c r="C40">
        <v>4</v>
      </c>
      <c r="D40">
        <v>32</v>
      </c>
      <c r="E40">
        <f t="shared" ca="1" si="7"/>
        <v>0.38545497786807115</v>
      </c>
      <c r="G40">
        <v>39</v>
      </c>
      <c r="H40">
        <v>11</v>
      </c>
      <c r="I40">
        <v>4</v>
      </c>
      <c r="J40">
        <v>44</v>
      </c>
      <c r="K40">
        <f t="shared" ca="1" si="0"/>
        <v>0.55160966163045444</v>
      </c>
      <c r="M40" s="2">
        <v>5</v>
      </c>
      <c r="N40" s="2">
        <f t="shared" ca="1" si="35"/>
        <v>122</v>
      </c>
      <c r="O40" s="2">
        <f t="shared" ca="1" si="36"/>
        <v>12</v>
      </c>
      <c r="P40" s="2">
        <f t="shared" ca="1" si="37"/>
        <v>25</v>
      </c>
      <c r="Q40" s="2">
        <f t="shared" ca="1" si="38"/>
        <v>34</v>
      </c>
      <c r="R40" s="2"/>
      <c r="S40" s="2">
        <v>5</v>
      </c>
      <c r="T40" s="2">
        <f t="shared" si="45"/>
        <v>13</v>
      </c>
      <c r="U40" s="2">
        <f t="shared" ca="1" si="39"/>
        <v>125</v>
      </c>
      <c r="V40" s="2">
        <f t="shared" ca="1" si="29"/>
        <v>15</v>
      </c>
      <c r="W40" s="2">
        <f t="shared" ca="1" si="30"/>
        <v>5</v>
      </c>
      <c r="X40" s="2">
        <f t="shared" ca="1" si="31"/>
        <v>75</v>
      </c>
      <c r="Y40" s="2" t="str">
        <f t="shared" ca="1" si="40"/>
        <v>15</v>
      </c>
      <c r="Z40" s="2" t="str">
        <f t="shared" ca="1" si="32"/>
        <v>5</v>
      </c>
      <c r="AA40" s="2" t="str">
        <f t="shared" ca="1" si="33"/>
        <v>75</v>
      </c>
      <c r="AB40" s="2"/>
      <c r="AC40" s="3">
        <v>5</v>
      </c>
      <c r="AD40" s="3" t="str">
        <f t="shared" ca="1" si="41"/>
        <v>15 の 5 倍はいくらですか。</v>
      </c>
      <c r="AE40" s="3" t="str">
        <f t="shared" ca="1" si="42"/>
        <v>15</v>
      </c>
      <c r="AF40" s="3" t="str">
        <f t="shared" ca="1" si="34"/>
        <v>5</v>
      </c>
      <c r="AG40" s="3" t="s">
        <v>0</v>
      </c>
      <c r="AH40" s="3" t="str">
        <f t="shared" ca="1" si="43"/>
        <v>15×5＝75</v>
      </c>
      <c r="AI40" s="3" t="str">
        <f t="shared" ca="1" si="44"/>
        <v>75</v>
      </c>
    </row>
    <row r="41" spans="1:35">
      <c r="A41">
        <v>40</v>
      </c>
      <c r="B41">
        <v>4</v>
      </c>
      <c r="C41">
        <v>8</v>
      </c>
      <c r="D41">
        <v>32</v>
      </c>
      <c r="E41">
        <f t="shared" ca="1" si="7"/>
        <v>5.6230395566318814E-2</v>
      </c>
      <c r="G41">
        <v>40</v>
      </c>
      <c r="H41">
        <v>22</v>
      </c>
      <c r="I41">
        <v>2</v>
      </c>
      <c r="J41">
        <v>44</v>
      </c>
      <c r="K41">
        <f t="shared" ca="1" si="0"/>
        <v>0.18105117900811774</v>
      </c>
      <c r="M41" s="2">
        <v>6</v>
      </c>
      <c r="N41" s="2">
        <f t="shared" ca="1" si="35"/>
        <v>173</v>
      </c>
      <c r="O41" s="2">
        <f t="shared" ca="1" si="36"/>
        <v>20</v>
      </c>
      <c r="P41" s="2">
        <f t="shared" ca="1" si="37"/>
        <v>27</v>
      </c>
      <c r="Q41" s="2">
        <f t="shared" ca="1" si="38"/>
        <v>51</v>
      </c>
      <c r="R41" s="2"/>
      <c r="S41" s="2">
        <v>6</v>
      </c>
      <c r="T41" s="2">
        <f t="shared" si="45"/>
        <v>16</v>
      </c>
      <c r="U41" s="2">
        <f t="shared" ca="1" si="39"/>
        <v>151</v>
      </c>
      <c r="V41" s="2">
        <f t="shared" ca="1" si="29"/>
        <v>7</v>
      </c>
      <c r="W41" s="2">
        <f t="shared" ca="1" si="30"/>
        <v>12</v>
      </c>
      <c r="X41" s="2">
        <f t="shared" ca="1" si="31"/>
        <v>84</v>
      </c>
      <c r="Y41" s="2" t="str">
        <f t="shared" ca="1" si="40"/>
        <v>7</v>
      </c>
      <c r="Z41" s="2" t="str">
        <f t="shared" ca="1" si="32"/>
        <v>12</v>
      </c>
      <c r="AA41" s="2" t="str">
        <f t="shared" ca="1" si="33"/>
        <v>84</v>
      </c>
      <c r="AB41" s="2"/>
      <c r="AC41" s="3">
        <v>6</v>
      </c>
      <c r="AD41" s="3" t="str">
        <f t="shared" ca="1" si="41"/>
        <v>7 の 12 倍はいくらですか。</v>
      </c>
      <c r="AE41" s="3" t="str">
        <f t="shared" ca="1" si="42"/>
        <v>7</v>
      </c>
      <c r="AF41" s="3" t="str">
        <f t="shared" ca="1" si="34"/>
        <v>12</v>
      </c>
      <c r="AG41" s="3" t="s">
        <v>0</v>
      </c>
      <c r="AH41" s="3" t="str">
        <f t="shared" ca="1" si="43"/>
        <v>7×12＝84</v>
      </c>
      <c r="AI41" s="3" t="str">
        <f t="shared" ca="1" si="44"/>
        <v>84</v>
      </c>
    </row>
    <row r="42" spans="1:35">
      <c r="A42">
        <v>41</v>
      </c>
      <c r="B42">
        <v>7</v>
      </c>
      <c r="C42">
        <v>5</v>
      </c>
      <c r="D42">
        <v>35</v>
      </c>
      <c r="E42">
        <f t="shared" ca="1" si="7"/>
        <v>0.79004488577554577</v>
      </c>
      <c r="G42">
        <v>41</v>
      </c>
      <c r="H42">
        <v>3</v>
      </c>
      <c r="I42">
        <v>15</v>
      </c>
      <c r="J42">
        <v>45</v>
      </c>
      <c r="K42">
        <f t="shared" ca="1" si="0"/>
        <v>0.57930148140500415</v>
      </c>
      <c r="M42" s="2">
        <v>7</v>
      </c>
      <c r="N42" s="2">
        <f t="shared" ca="1" si="35"/>
        <v>169</v>
      </c>
      <c r="O42" s="2">
        <f t="shared" ca="1" si="36"/>
        <v>19</v>
      </c>
      <c r="P42" s="2">
        <f t="shared" ca="1" si="37"/>
        <v>4</v>
      </c>
      <c r="Q42" s="2">
        <f t="shared" ca="1" si="38"/>
        <v>78</v>
      </c>
      <c r="R42" s="2"/>
      <c r="S42" s="2">
        <v>7</v>
      </c>
      <c r="T42" s="2">
        <f t="shared" si="45"/>
        <v>19</v>
      </c>
      <c r="U42" s="2">
        <f t="shared" ca="1" si="39"/>
        <v>169</v>
      </c>
      <c r="V42" s="2">
        <f t="shared" ca="1" si="29"/>
        <v>2</v>
      </c>
      <c r="W42" s="2">
        <f t="shared" ca="1" si="30"/>
        <v>44</v>
      </c>
      <c r="X42" s="2">
        <f t="shared" ca="1" si="31"/>
        <v>88</v>
      </c>
      <c r="Y42" s="2" t="str">
        <f t="shared" ca="1" si="40"/>
        <v>2</v>
      </c>
      <c r="Z42" s="2" t="str">
        <f t="shared" ca="1" si="32"/>
        <v>44</v>
      </c>
      <c r="AA42" s="2" t="str">
        <f t="shared" ca="1" si="33"/>
        <v>88</v>
      </c>
      <c r="AB42" s="2"/>
      <c r="AC42" s="3">
        <v>7</v>
      </c>
      <c r="AD42" s="3" t="str">
        <f t="shared" ca="1" si="41"/>
        <v>2 の 44 倍はいくらですか。</v>
      </c>
      <c r="AE42" s="3" t="str">
        <f t="shared" ca="1" si="42"/>
        <v>2</v>
      </c>
      <c r="AF42" s="3" t="str">
        <f t="shared" ca="1" si="34"/>
        <v>44</v>
      </c>
      <c r="AG42" s="3" t="s">
        <v>0</v>
      </c>
      <c r="AH42" s="3" t="str">
        <f t="shared" ca="1" si="43"/>
        <v>2×44＝88</v>
      </c>
      <c r="AI42" s="3" t="str">
        <f t="shared" ca="1" si="44"/>
        <v>88</v>
      </c>
    </row>
    <row r="43" spans="1:35">
      <c r="A43">
        <v>42</v>
      </c>
      <c r="B43">
        <v>5</v>
      </c>
      <c r="C43">
        <v>7</v>
      </c>
      <c r="D43">
        <v>35</v>
      </c>
      <c r="E43">
        <f t="shared" ca="1" si="7"/>
        <v>0.47739678369489358</v>
      </c>
      <c r="G43">
        <v>42</v>
      </c>
      <c r="H43">
        <v>15</v>
      </c>
      <c r="I43">
        <v>3</v>
      </c>
      <c r="J43">
        <v>45</v>
      </c>
      <c r="K43">
        <f t="shared" ca="1" si="0"/>
        <v>0.49175827915558568</v>
      </c>
      <c r="M43" s="2">
        <v>8</v>
      </c>
      <c r="N43" s="2">
        <f t="shared" ca="1" si="35"/>
        <v>156</v>
      </c>
      <c r="O43" s="2">
        <f t="shared" ca="1" si="36"/>
        <v>17</v>
      </c>
      <c r="P43" s="2">
        <f t="shared" ca="1" si="37"/>
        <v>10</v>
      </c>
      <c r="Q43" s="2">
        <f t="shared" ca="1" si="38"/>
        <v>93</v>
      </c>
      <c r="R43" s="2"/>
      <c r="S43" s="2">
        <v>8</v>
      </c>
      <c r="T43" s="2">
        <f t="shared" si="45"/>
        <v>22</v>
      </c>
      <c r="U43" s="2">
        <f t="shared" ca="1" si="39"/>
        <v>180</v>
      </c>
      <c r="V43" s="2">
        <f t="shared" ca="1" si="29"/>
        <v>18</v>
      </c>
      <c r="W43" s="2">
        <f t="shared" ca="1" si="30"/>
        <v>5</v>
      </c>
      <c r="X43" s="2">
        <f t="shared" ca="1" si="31"/>
        <v>90</v>
      </c>
      <c r="Y43" s="2" t="str">
        <f t="shared" ca="1" si="40"/>
        <v>18</v>
      </c>
      <c r="Z43" s="2" t="str">
        <f t="shared" ca="1" si="32"/>
        <v>5</v>
      </c>
      <c r="AA43" s="2" t="str">
        <f t="shared" ca="1" si="33"/>
        <v>90</v>
      </c>
      <c r="AB43" s="2"/>
      <c r="AC43" s="3">
        <v>8</v>
      </c>
      <c r="AD43" s="3" t="str">
        <f t="shared" ca="1" si="41"/>
        <v>18 の 5 倍はいくらですか。</v>
      </c>
      <c r="AE43" s="3" t="str">
        <f t="shared" ca="1" si="42"/>
        <v>18</v>
      </c>
      <c r="AF43" s="3" t="str">
        <f t="shared" ca="1" si="34"/>
        <v>5</v>
      </c>
      <c r="AG43" s="3" t="s">
        <v>0</v>
      </c>
      <c r="AH43" s="3" t="str">
        <f t="shared" ca="1" si="43"/>
        <v>18×5＝90</v>
      </c>
      <c r="AI43" s="3" t="str">
        <f t="shared" ca="1" si="44"/>
        <v>90</v>
      </c>
    </row>
    <row r="44" spans="1:35">
      <c r="A44">
        <v>43</v>
      </c>
      <c r="B44">
        <v>9</v>
      </c>
      <c r="C44">
        <v>4</v>
      </c>
      <c r="D44">
        <v>36</v>
      </c>
      <c r="E44">
        <f t="shared" ca="1" si="7"/>
        <v>0.5590905573187186</v>
      </c>
      <c r="G44">
        <v>43</v>
      </c>
      <c r="H44">
        <v>2</v>
      </c>
      <c r="I44">
        <v>23</v>
      </c>
      <c r="J44">
        <v>46</v>
      </c>
      <c r="K44">
        <f t="shared" ca="1" si="0"/>
        <v>0.50496345803542497</v>
      </c>
      <c r="M44" s="2">
        <v>9</v>
      </c>
      <c r="N44" s="2">
        <f t="shared" ca="1" si="35"/>
        <v>137</v>
      </c>
      <c r="O44" s="2">
        <f t="shared" ca="1" si="36"/>
        <v>14</v>
      </c>
      <c r="P44" s="2">
        <f t="shared" ca="1" si="37"/>
        <v>16</v>
      </c>
      <c r="Q44" s="2">
        <f t="shared" ca="1" si="38"/>
        <v>94</v>
      </c>
      <c r="R44" s="2"/>
      <c r="S44" s="2">
        <v>9</v>
      </c>
      <c r="T44" s="2">
        <f t="shared" si="45"/>
        <v>25</v>
      </c>
      <c r="U44" s="2">
        <f t="shared" ca="1" si="39"/>
        <v>195</v>
      </c>
      <c r="V44" s="2">
        <f t="shared" ca="1" si="29"/>
        <v>8</v>
      </c>
      <c r="W44" s="2">
        <f t="shared" ca="1" si="30"/>
        <v>12</v>
      </c>
      <c r="X44" s="2">
        <f t="shared" ca="1" si="31"/>
        <v>96</v>
      </c>
      <c r="Y44" s="2" t="str">
        <f t="shared" ca="1" si="40"/>
        <v>8</v>
      </c>
      <c r="Z44" s="2" t="str">
        <f t="shared" ca="1" si="32"/>
        <v>12</v>
      </c>
      <c r="AA44" s="2" t="str">
        <f t="shared" ca="1" si="33"/>
        <v>96</v>
      </c>
      <c r="AB44" s="2"/>
      <c r="AC44" s="3">
        <v>9</v>
      </c>
      <c r="AD44" s="3" t="str">
        <f t="shared" ca="1" si="41"/>
        <v>8 の 12 倍はいくらですか。</v>
      </c>
      <c r="AE44" s="3" t="str">
        <f t="shared" ca="1" si="42"/>
        <v>8</v>
      </c>
      <c r="AF44" s="3" t="str">
        <f t="shared" ca="1" si="34"/>
        <v>12</v>
      </c>
      <c r="AG44" s="3" t="s">
        <v>0</v>
      </c>
      <c r="AH44" s="3" t="str">
        <f t="shared" ca="1" si="43"/>
        <v>8×12＝96</v>
      </c>
      <c r="AI44" s="3" t="str">
        <f t="shared" ca="1" si="44"/>
        <v>96</v>
      </c>
    </row>
    <row r="45" spans="1:35">
      <c r="A45">
        <v>44</v>
      </c>
      <c r="B45">
        <v>6</v>
      </c>
      <c r="C45">
        <v>6</v>
      </c>
      <c r="D45">
        <v>36</v>
      </c>
      <c r="E45">
        <f t="shared" ca="1" si="7"/>
        <v>0.99218938701278514</v>
      </c>
      <c r="G45">
        <v>44</v>
      </c>
      <c r="H45">
        <v>23</v>
      </c>
      <c r="I45">
        <v>2</v>
      </c>
      <c r="J45">
        <v>46</v>
      </c>
      <c r="K45">
        <f t="shared" ca="1" si="0"/>
        <v>0.51655917423860487</v>
      </c>
      <c r="M45" s="2">
        <v>10</v>
      </c>
      <c r="N45" s="2">
        <f t="shared" ca="1" si="35"/>
        <v>93</v>
      </c>
      <c r="O45" s="2">
        <f t="shared" ca="1" si="36"/>
        <v>8</v>
      </c>
      <c r="P45" s="2">
        <f t="shared" ca="1" si="37"/>
        <v>18</v>
      </c>
      <c r="Q45" s="2">
        <f t="shared" ca="1" si="38"/>
        <v>102</v>
      </c>
      <c r="R45" s="2"/>
      <c r="S45" s="2">
        <v>10</v>
      </c>
      <c r="T45" s="2">
        <f>+T36+1</f>
        <v>2</v>
      </c>
      <c r="U45" s="2">
        <f t="shared" ca="1" si="39"/>
        <v>17</v>
      </c>
      <c r="V45" s="2">
        <f t="shared" ca="1" si="29"/>
        <v>3</v>
      </c>
      <c r="W45" s="2">
        <f t="shared" ca="1" si="30"/>
        <v>11</v>
      </c>
      <c r="X45" s="2">
        <f t="shared" ca="1" si="31"/>
        <v>33</v>
      </c>
      <c r="Y45" s="2" t="str">
        <f t="shared" ca="1" si="40"/>
        <v>3</v>
      </c>
      <c r="Z45" s="2" t="str">
        <f t="shared" ca="1" si="32"/>
        <v>11</v>
      </c>
      <c r="AA45" s="2" t="str">
        <f t="shared" ca="1" si="33"/>
        <v>33</v>
      </c>
      <c r="AB45" s="2"/>
      <c r="AC45" s="5">
        <v>10</v>
      </c>
      <c r="AD45" s="5" t="str">
        <f ca="1">Z45&amp;" 倍すると "&amp;AA45&amp;" になるもとの数はいくらですか。"</f>
        <v>11 倍すると 33 になるもとの数はいくらですか。</v>
      </c>
      <c r="AE45" s="5" t="s">
        <v>0</v>
      </c>
      <c r="AF45" s="5" t="str">
        <f t="shared" ca="1" si="34"/>
        <v>11</v>
      </c>
      <c r="AG45" s="5" t="str">
        <f t="shared" ref="AG45:AG62" ca="1" si="46">+AA45</f>
        <v>33</v>
      </c>
      <c r="AH45" s="5" t="str">
        <f ca="1">AA45&amp;"÷"&amp;Z45&amp;"＝"&amp;Y45</f>
        <v>33÷11＝3</v>
      </c>
      <c r="AI45" s="5" t="str">
        <f ca="1">Y45</f>
        <v>3</v>
      </c>
    </row>
    <row r="46" spans="1:35">
      <c r="A46">
        <v>45</v>
      </c>
      <c r="B46">
        <v>4</v>
      </c>
      <c r="C46">
        <v>9</v>
      </c>
      <c r="D46">
        <v>36</v>
      </c>
      <c r="E46">
        <f t="shared" ca="1" si="7"/>
        <v>0.84325023888763173</v>
      </c>
      <c r="G46">
        <v>45</v>
      </c>
      <c r="H46">
        <v>4</v>
      </c>
      <c r="I46">
        <v>12</v>
      </c>
      <c r="J46">
        <v>48</v>
      </c>
      <c r="K46">
        <f t="shared" ca="1" si="0"/>
        <v>0.96884002501776867</v>
      </c>
      <c r="M46" s="2">
        <v>11</v>
      </c>
      <c r="N46" s="2">
        <f t="shared" ca="1" si="35"/>
        <v>151</v>
      </c>
      <c r="O46" s="2">
        <f t="shared" ca="1" si="36"/>
        <v>16</v>
      </c>
      <c r="P46" s="2">
        <f t="shared" ca="1" si="37"/>
        <v>12</v>
      </c>
      <c r="Q46" s="2">
        <f t="shared" ca="1" si="38"/>
        <v>119</v>
      </c>
      <c r="R46" s="2"/>
      <c r="S46" s="2">
        <v>11</v>
      </c>
      <c r="T46" s="2">
        <f t="shared" ref="T46:T53" si="47">+T37+1</f>
        <v>5</v>
      </c>
      <c r="U46" s="2">
        <f t="shared" ca="1" si="39"/>
        <v>34</v>
      </c>
      <c r="V46" s="2">
        <f t="shared" ca="1" si="29"/>
        <v>2</v>
      </c>
      <c r="W46" s="2">
        <f t="shared" ca="1" si="30"/>
        <v>21</v>
      </c>
      <c r="X46" s="2">
        <f t="shared" ca="1" si="31"/>
        <v>42</v>
      </c>
      <c r="Y46" s="2" t="str">
        <f t="shared" ca="1" si="40"/>
        <v>2</v>
      </c>
      <c r="Z46" s="2" t="str">
        <f t="shared" ca="1" si="32"/>
        <v>21</v>
      </c>
      <c r="AA46" s="2" t="str">
        <f t="shared" ca="1" si="33"/>
        <v>42</v>
      </c>
      <c r="AB46" s="2"/>
      <c r="AC46" s="5">
        <v>11</v>
      </c>
      <c r="AD46" s="5" t="str">
        <f t="shared" ref="AD46:AD53" ca="1" si="48">Z46&amp;" 倍すると "&amp;AA46&amp;" になるもとの数はいくらですか。"</f>
        <v>21 倍すると 42 になるもとの数はいくらですか。</v>
      </c>
      <c r="AE46" s="5" t="s">
        <v>0</v>
      </c>
      <c r="AF46" s="5" t="str">
        <f t="shared" ca="1" si="34"/>
        <v>21</v>
      </c>
      <c r="AG46" s="5" t="str">
        <f t="shared" ca="1" si="46"/>
        <v>42</v>
      </c>
      <c r="AH46" s="5" t="str">
        <f t="shared" ref="AH46:AH53" ca="1" si="49">AA46&amp;"÷"&amp;Z46&amp;"＝"&amp;Y46</f>
        <v>42÷21＝2</v>
      </c>
      <c r="AI46" s="5" t="str">
        <f t="shared" ref="AI46:AI53" ca="1" si="50">Y46</f>
        <v>2</v>
      </c>
    </row>
    <row r="47" spans="1:35">
      <c r="A47">
        <v>46</v>
      </c>
      <c r="B47">
        <v>8</v>
      </c>
      <c r="C47">
        <v>5</v>
      </c>
      <c r="D47">
        <v>40</v>
      </c>
      <c r="E47">
        <f t="shared" ca="1" si="7"/>
        <v>0.12149436150421522</v>
      </c>
      <c r="G47">
        <v>46</v>
      </c>
      <c r="H47">
        <v>3</v>
      </c>
      <c r="I47">
        <v>16</v>
      </c>
      <c r="J47">
        <v>48</v>
      </c>
      <c r="K47">
        <f t="shared" ca="1" si="0"/>
        <v>0.26294651427512838</v>
      </c>
      <c r="M47" s="2">
        <v>12</v>
      </c>
      <c r="N47" s="2">
        <f t="shared" ca="1" si="35"/>
        <v>119</v>
      </c>
      <c r="O47" s="2">
        <f t="shared" ca="1" si="36"/>
        <v>11</v>
      </c>
      <c r="P47" s="2">
        <f t="shared" ca="1" si="37"/>
        <v>5</v>
      </c>
      <c r="Q47" s="2">
        <f t="shared" ca="1" si="38"/>
        <v>122</v>
      </c>
      <c r="R47" s="2"/>
      <c r="S47" s="2">
        <v>12</v>
      </c>
      <c r="T47" s="2">
        <f t="shared" si="47"/>
        <v>8</v>
      </c>
      <c r="U47" s="2">
        <f t="shared" ca="1" si="39"/>
        <v>93</v>
      </c>
      <c r="V47" s="2">
        <f t="shared" ca="1" si="29"/>
        <v>5</v>
      </c>
      <c r="W47" s="2">
        <f t="shared" ca="1" si="30"/>
        <v>13</v>
      </c>
      <c r="X47" s="2">
        <f t="shared" ca="1" si="31"/>
        <v>65</v>
      </c>
      <c r="Y47" s="2" t="str">
        <f t="shared" ca="1" si="40"/>
        <v>5</v>
      </c>
      <c r="Z47" s="2" t="str">
        <f t="shared" ca="1" si="32"/>
        <v>13</v>
      </c>
      <c r="AA47" s="2" t="str">
        <f t="shared" ca="1" si="33"/>
        <v>65</v>
      </c>
      <c r="AB47" s="2"/>
      <c r="AC47" s="5">
        <v>12</v>
      </c>
      <c r="AD47" s="5" t="str">
        <f t="shared" ca="1" si="48"/>
        <v>13 倍すると 65 になるもとの数はいくらですか。</v>
      </c>
      <c r="AE47" s="5" t="s">
        <v>0</v>
      </c>
      <c r="AF47" s="5" t="str">
        <f t="shared" ca="1" si="34"/>
        <v>13</v>
      </c>
      <c r="AG47" s="5" t="str">
        <f t="shared" ca="1" si="46"/>
        <v>65</v>
      </c>
      <c r="AH47" s="5" t="str">
        <f t="shared" ca="1" si="49"/>
        <v>65÷13＝5</v>
      </c>
      <c r="AI47" s="5" t="str">
        <f t="shared" ca="1" si="50"/>
        <v>5</v>
      </c>
    </row>
    <row r="48" spans="1:35">
      <c r="A48">
        <v>47</v>
      </c>
      <c r="B48">
        <v>5</v>
      </c>
      <c r="C48">
        <v>8</v>
      </c>
      <c r="D48">
        <v>40</v>
      </c>
      <c r="E48">
        <f t="shared" ca="1" si="7"/>
        <v>0.10761683909377173</v>
      </c>
      <c r="G48">
        <v>47</v>
      </c>
      <c r="H48">
        <v>2</v>
      </c>
      <c r="I48">
        <v>24</v>
      </c>
      <c r="J48">
        <v>48</v>
      </c>
      <c r="K48">
        <f t="shared" ca="1" si="0"/>
        <v>0.59094331229980313</v>
      </c>
      <c r="M48" s="2">
        <v>13</v>
      </c>
      <c r="N48" s="2">
        <f t="shared" ca="1" si="35"/>
        <v>6</v>
      </c>
      <c r="O48" s="2">
        <f t="shared" ca="1" si="36"/>
        <v>1</v>
      </c>
      <c r="P48" s="2">
        <f t="shared" ca="1" si="37"/>
        <v>1</v>
      </c>
      <c r="Q48" s="2">
        <f t="shared" ca="1" si="38"/>
        <v>125</v>
      </c>
      <c r="R48" s="2"/>
      <c r="S48" s="2">
        <v>13</v>
      </c>
      <c r="T48" s="2">
        <f t="shared" si="47"/>
        <v>11</v>
      </c>
      <c r="U48" s="2">
        <f t="shared" ca="1" si="39"/>
        <v>119</v>
      </c>
      <c r="V48" s="2">
        <f t="shared" ca="1" si="29"/>
        <v>24</v>
      </c>
      <c r="W48" s="2">
        <f t="shared" ca="1" si="30"/>
        <v>3</v>
      </c>
      <c r="X48" s="2">
        <f t="shared" ca="1" si="31"/>
        <v>72</v>
      </c>
      <c r="Y48" s="2" t="str">
        <f t="shared" ca="1" si="40"/>
        <v>24</v>
      </c>
      <c r="Z48" s="2" t="str">
        <f t="shared" ca="1" si="32"/>
        <v>3</v>
      </c>
      <c r="AA48" s="2" t="str">
        <f t="shared" ca="1" si="33"/>
        <v>72</v>
      </c>
      <c r="AB48" s="2"/>
      <c r="AC48" s="5">
        <v>13</v>
      </c>
      <c r="AD48" s="5" t="str">
        <f t="shared" ca="1" si="48"/>
        <v>3 倍すると 72 になるもとの数はいくらですか。</v>
      </c>
      <c r="AE48" s="5" t="s">
        <v>0</v>
      </c>
      <c r="AF48" s="5" t="str">
        <f t="shared" ca="1" si="34"/>
        <v>3</v>
      </c>
      <c r="AG48" s="5" t="str">
        <f t="shared" ca="1" si="46"/>
        <v>72</v>
      </c>
      <c r="AH48" s="5" t="str">
        <f t="shared" ca="1" si="49"/>
        <v>72÷3＝24</v>
      </c>
      <c r="AI48" s="5" t="str">
        <f t="shared" ca="1" si="50"/>
        <v>24</v>
      </c>
    </row>
    <row r="49" spans="1:35">
      <c r="A49">
        <v>48</v>
      </c>
      <c r="B49">
        <v>7</v>
      </c>
      <c r="C49">
        <v>6</v>
      </c>
      <c r="D49">
        <v>42</v>
      </c>
      <c r="E49">
        <f t="shared" ca="1" si="7"/>
        <v>0.92071518159867072</v>
      </c>
      <c r="G49">
        <v>48</v>
      </c>
      <c r="H49">
        <v>12</v>
      </c>
      <c r="I49">
        <v>4</v>
      </c>
      <c r="J49">
        <v>48</v>
      </c>
      <c r="K49">
        <f t="shared" ca="1" si="0"/>
        <v>0.14071603462277871</v>
      </c>
      <c r="M49" s="2">
        <v>14</v>
      </c>
      <c r="N49" s="2">
        <f t="shared" ca="1" si="35"/>
        <v>179</v>
      </c>
      <c r="O49" s="2">
        <f t="shared" ca="1" si="36"/>
        <v>21</v>
      </c>
      <c r="P49" s="2">
        <f t="shared" ca="1" si="37"/>
        <v>9</v>
      </c>
      <c r="Q49" s="2">
        <f t="shared" ca="1" si="38"/>
        <v>137</v>
      </c>
      <c r="R49" s="2"/>
      <c r="S49" s="2">
        <v>14</v>
      </c>
      <c r="T49" s="2">
        <f t="shared" si="47"/>
        <v>14</v>
      </c>
      <c r="U49" s="2">
        <f t="shared" ca="1" si="39"/>
        <v>137</v>
      </c>
      <c r="V49" s="2">
        <f t="shared" ca="1" si="29"/>
        <v>26</v>
      </c>
      <c r="W49" s="2">
        <f t="shared" ca="1" si="30"/>
        <v>3</v>
      </c>
      <c r="X49" s="2">
        <f t="shared" ca="1" si="31"/>
        <v>78</v>
      </c>
      <c r="Y49" s="2" t="str">
        <f t="shared" ca="1" si="40"/>
        <v>26</v>
      </c>
      <c r="Z49" s="2" t="str">
        <f t="shared" ca="1" si="32"/>
        <v>3</v>
      </c>
      <c r="AA49" s="2" t="str">
        <f t="shared" ca="1" si="33"/>
        <v>78</v>
      </c>
      <c r="AB49" s="2"/>
      <c r="AC49" s="5">
        <v>14</v>
      </c>
      <c r="AD49" s="5" t="str">
        <f t="shared" ca="1" si="48"/>
        <v>3 倍すると 78 になるもとの数はいくらですか。</v>
      </c>
      <c r="AE49" s="5" t="s">
        <v>0</v>
      </c>
      <c r="AF49" s="5" t="str">
        <f t="shared" ca="1" si="34"/>
        <v>3</v>
      </c>
      <c r="AG49" s="5" t="str">
        <f t="shared" ca="1" si="46"/>
        <v>78</v>
      </c>
      <c r="AH49" s="5" t="str">
        <f t="shared" ca="1" si="49"/>
        <v>78÷3＝26</v>
      </c>
      <c r="AI49" s="5" t="str">
        <f t="shared" ca="1" si="50"/>
        <v>26</v>
      </c>
    </row>
    <row r="50" spans="1:35">
      <c r="A50">
        <v>49</v>
      </c>
      <c r="B50">
        <v>6</v>
      </c>
      <c r="C50">
        <v>7</v>
      </c>
      <c r="D50">
        <v>42</v>
      </c>
      <c r="E50">
        <f t="shared" ca="1" si="7"/>
        <v>0.88015285463613946</v>
      </c>
      <c r="G50">
        <v>49</v>
      </c>
      <c r="H50">
        <v>16</v>
      </c>
      <c r="I50">
        <v>3</v>
      </c>
      <c r="J50">
        <v>48</v>
      </c>
      <c r="K50">
        <f t="shared" ca="1" si="0"/>
        <v>0.20474496329544234</v>
      </c>
      <c r="M50" s="2">
        <v>15</v>
      </c>
      <c r="N50" s="2">
        <f t="shared" ca="1" si="35"/>
        <v>143</v>
      </c>
      <c r="O50" s="2">
        <f t="shared" ca="1" si="36"/>
        <v>15</v>
      </c>
      <c r="P50" s="2">
        <f t="shared" ca="1" si="37"/>
        <v>15</v>
      </c>
      <c r="Q50" s="2">
        <f t="shared" ca="1" si="38"/>
        <v>143</v>
      </c>
      <c r="R50" s="2"/>
      <c r="S50" s="2">
        <v>15</v>
      </c>
      <c r="T50" s="2">
        <f t="shared" si="47"/>
        <v>17</v>
      </c>
      <c r="U50" s="2">
        <f t="shared" ca="1" si="39"/>
        <v>156</v>
      </c>
      <c r="V50" s="2">
        <f t="shared" ca="1" si="29"/>
        <v>12</v>
      </c>
      <c r="W50" s="2">
        <f t="shared" ca="1" si="30"/>
        <v>7</v>
      </c>
      <c r="X50" s="2">
        <f t="shared" ca="1" si="31"/>
        <v>84</v>
      </c>
      <c r="Y50" s="2" t="str">
        <f t="shared" ca="1" si="40"/>
        <v>12</v>
      </c>
      <c r="Z50" s="2" t="str">
        <f t="shared" ca="1" si="32"/>
        <v>7</v>
      </c>
      <c r="AA50" s="2" t="str">
        <f t="shared" ca="1" si="33"/>
        <v>84</v>
      </c>
      <c r="AB50" s="2"/>
      <c r="AC50" s="5">
        <v>15</v>
      </c>
      <c r="AD50" s="5" t="str">
        <f t="shared" ca="1" si="48"/>
        <v>7 倍すると 84 になるもとの数はいくらですか。</v>
      </c>
      <c r="AE50" s="5" t="s">
        <v>0</v>
      </c>
      <c r="AF50" s="5" t="str">
        <f t="shared" ca="1" si="34"/>
        <v>7</v>
      </c>
      <c r="AG50" s="5" t="str">
        <f t="shared" ca="1" si="46"/>
        <v>84</v>
      </c>
      <c r="AH50" s="5" t="str">
        <f t="shared" ca="1" si="49"/>
        <v>84÷7＝12</v>
      </c>
      <c r="AI50" s="5" t="str">
        <f t="shared" ca="1" si="50"/>
        <v>12</v>
      </c>
    </row>
    <row r="51" spans="1:35">
      <c r="A51">
        <v>50</v>
      </c>
      <c r="B51">
        <v>9</v>
      </c>
      <c r="C51">
        <v>5</v>
      </c>
      <c r="D51">
        <v>45</v>
      </c>
      <c r="E51">
        <f t="shared" ca="1" si="7"/>
        <v>0.81000643461356092</v>
      </c>
      <c r="G51">
        <v>50</v>
      </c>
      <c r="H51">
        <v>24</v>
      </c>
      <c r="I51">
        <v>2</v>
      </c>
      <c r="J51">
        <v>48</v>
      </c>
      <c r="K51">
        <f t="shared" ca="1" si="0"/>
        <v>0.92644905240268738</v>
      </c>
      <c r="M51" s="2">
        <v>16</v>
      </c>
      <c r="N51" s="2">
        <f t="shared" ca="1" si="35"/>
        <v>94</v>
      </c>
      <c r="O51" s="2">
        <f t="shared" ca="1" si="36"/>
        <v>9</v>
      </c>
      <c r="P51" s="2">
        <f t="shared" ca="1" si="37"/>
        <v>11</v>
      </c>
      <c r="Q51" s="2">
        <f t="shared" ca="1" si="38"/>
        <v>151</v>
      </c>
      <c r="R51" s="2"/>
      <c r="S51" s="2">
        <v>16</v>
      </c>
      <c r="T51" s="2">
        <f t="shared" si="47"/>
        <v>20</v>
      </c>
      <c r="U51" s="2">
        <f t="shared" ca="1" si="39"/>
        <v>173</v>
      </c>
      <c r="V51" s="2">
        <f t="shared" ca="1" si="29"/>
        <v>9</v>
      </c>
      <c r="W51" s="2">
        <f t="shared" ca="1" si="30"/>
        <v>10</v>
      </c>
      <c r="X51" s="2">
        <f t="shared" ca="1" si="31"/>
        <v>90</v>
      </c>
      <c r="Y51" s="2" t="str">
        <f t="shared" ca="1" si="40"/>
        <v>9</v>
      </c>
      <c r="Z51" s="2" t="str">
        <f t="shared" ca="1" si="32"/>
        <v>10</v>
      </c>
      <c r="AA51" s="2" t="str">
        <f t="shared" ca="1" si="33"/>
        <v>90</v>
      </c>
      <c r="AB51" s="2"/>
      <c r="AC51" s="5">
        <v>16</v>
      </c>
      <c r="AD51" s="5" t="str">
        <f t="shared" ca="1" si="48"/>
        <v>10 倍すると 90 になるもとの数はいくらですか。</v>
      </c>
      <c r="AE51" s="5" t="s">
        <v>0</v>
      </c>
      <c r="AF51" s="5" t="str">
        <f t="shared" ca="1" si="34"/>
        <v>10</v>
      </c>
      <c r="AG51" s="5" t="str">
        <f t="shared" ca="1" si="46"/>
        <v>90</v>
      </c>
      <c r="AH51" s="5" t="str">
        <f t="shared" ca="1" si="49"/>
        <v>90÷10＝9</v>
      </c>
      <c r="AI51" s="5" t="str">
        <f t="shared" ca="1" si="50"/>
        <v>9</v>
      </c>
    </row>
    <row r="52" spans="1:35">
      <c r="A52">
        <v>51</v>
      </c>
      <c r="B52">
        <v>5</v>
      </c>
      <c r="C52">
        <v>9</v>
      </c>
      <c r="D52">
        <v>45</v>
      </c>
      <c r="E52">
        <f t="shared" ca="1" si="7"/>
        <v>0.89068339861503532</v>
      </c>
      <c r="G52">
        <v>51</v>
      </c>
      <c r="H52">
        <v>5</v>
      </c>
      <c r="I52">
        <v>10</v>
      </c>
      <c r="J52">
        <v>50</v>
      </c>
      <c r="K52">
        <f t="shared" ca="1" si="0"/>
        <v>0.7334596285686763</v>
      </c>
      <c r="M52" s="2">
        <v>17</v>
      </c>
      <c r="N52" s="2">
        <f t="shared" ca="1" si="35"/>
        <v>195</v>
      </c>
      <c r="O52" s="2">
        <f t="shared" ca="1" si="36"/>
        <v>25</v>
      </c>
      <c r="P52" s="2">
        <f t="shared" ca="1" si="37"/>
        <v>8</v>
      </c>
      <c r="Q52" s="2">
        <f t="shared" ca="1" si="38"/>
        <v>156</v>
      </c>
      <c r="R52" s="2"/>
      <c r="S52" s="2">
        <v>17</v>
      </c>
      <c r="T52" s="2">
        <f t="shared" si="47"/>
        <v>23</v>
      </c>
      <c r="U52" s="2">
        <f t="shared" ca="1" si="39"/>
        <v>185</v>
      </c>
      <c r="V52" s="2">
        <f t="shared" ca="1" si="29"/>
        <v>4</v>
      </c>
      <c r="W52" s="2">
        <f t="shared" ca="1" si="30"/>
        <v>23</v>
      </c>
      <c r="X52" s="2">
        <f t="shared" ca="1" si="31"/>
        <v>92</v>
      </c>
      <c r="Y52" s="2" t="str">
        <f t="shared" ca="1" si="40"/>
        <v>4</v>
      </c>
      <c r="Z52" s="2" t="str">
        <f t="shared" ca="1" si="32"/>
        <v>23</v>
      </c>
      <c r="AA52" s="2" t="str">
        <f t="shared" ca="1" si="33"/>
        <v>92</v>
      </c>
      <c r="AB52" s="2"/>
      <c r="AC52" s="5">
        <v>17</v>
      </c>
      <c r="AD52" s="5" t="str">
        <f t="shared" ca="1" si="48"/>
        <v>23 倍すると 92 になるもとの数はいくらですか。</v>
      </c>
      <c r="AE52" s="5" t="s">
        <v>0</v>
      </c>
      <c r="AF52" s="5" t="str">
        <f t="shared" ca="1" si="34"/>
        <v>23</v>
      </c>
      <c r="AG52" s="5" t="str">
        <f t="shared" ca="1" si="46"/>
        <v>92</v>
      </c>
      <c r="AH52" s="5" t="str">
        <f t="shared" ca="1" si="49"/>
        <v>92÷23＝4</v>
      </c>
      <c r="AI52" s="5" t="str">
        <f t="shared" ca="1" si="50"/>
        <v>4</v>
      </c>
    </row>
    <row r="53" spans="1:35">
      <c r="A53">
        <v>52</v>
      </c>
      <c r="B53">
        <v>8</v>
      </c>
      <c r="C53">
        <v>6</v>
      </c>
      <c r="D53">
        <v>48</v>
      </c>
      <c r="E53">
        <f t="shared" ca="1" si="7"/>
        <v>0.36964827756163943</v>
      </c>
      <c r="G53">
        <v>52</v>
      </c>
      <c r="H53">
        <v>2</v>
      </c>
      <c r="I53">
        <v>25</v>
      </c>
      <c r="J53">
        <v>50</v>
      </c>
      <c r="K53">
        <f t="shared" ca="1" si="0"/>
        <v>0.76454441076413948</v>
      </c>
      <c r="M53" s="2">
        <v>18</v>
      </c>
      <c r="N53" s="2">
        <f t="shared" ca="1" si="35"/>
        <v>102</v>
      </c>
      <c r="O53" s="2">
        <f t="shared" ca="1" si="36"/>
        <v>10</v>
      </c>
      <c r="P53" s="2">
        <f t="shared" ca="1" si="37"/>
        <v>22</v>
      </c>
      <c r="Q53" s="2">
        <f t="shared" ca="1" si="38"/>
        <v>168</v>
      </c>
      <c r="R53" s="2"/>
      <c r="S53" s="2">
        <v>18</v>
      </c>
      <c r="T53" s="2">
        <f t="shared" si="47"/>
        <v>26</v>
      </c>
      <c r="U53" s="2">
        <f t="shared" ca="1" si="39"/>
        <v>196</v>
      </c>
      <c r="V53" s="2">
        <f t="shared" ca="1" si="29"/>
        <v>6</v>
      </c>
      <c r="W53" s="2">
        <f t="shared" ca="1" si="30"/>
        <v>16</v>
      </c>
      <c r="X53" s="2">
        <f t="shared" ca="1" si="31"/>
        <v>96</v>
      </c>
      <c r="Y53" s="2" t="str">
        <f t="shared" ca="1" si="40"/>
        <v>6</v>
      </c>
      <c r="Z53" s="2" t="str">
        <f t="shared" ca="1" si="32"/>
        <v>16</v>
      </c>
      <c r="AA53" s="2" t="str">
        <f t="shared" ca="1" si="33"/>
        <v>96</v>
      </c>
      <c r="AB53" s="2"/>
      <c r="AC53" s="5">
        <v>18</v>
      </c>
      <c r="AD53" s="5" t="str">
        <f t="shared" ca="1" si="48"/>
        <v>16 倍すると 96 になるもとの数はいくらですか。</v>
      </c>
      <c r="AE53" s="5" t="s">
        <v>0</v>
      </c>
      <c r="AF53" s="5" t="str">
        <f t="shared" ca="1" si="34"/>
        <v>16</v>
      </c>
      <c r="AG53" s="5" t="str">
        <f t="shared" ca="1" si="46"/>
        <v>96</v>
      </c>
      <c r="AH53" s="5" t="str">
        <f t="shared" ca="1" si="49"/>
        <v>96÷16＝6</v>
      </c>
      <c r="AI53" s="5" t="str">
        <f t="shared" ca="1" si="50"/>
        <v>6</v>
      </c>
    </row>
    <row r="54" spans="1:35">
      <c r="A54">
        <v>53</v>
      </c>
      <c r="B54">
        <v>6</v>
      </c>
      <c r="C54">
        <v>8</v>
      </c>
      <c r="D54">
        <v>48</v>
      </c>
      <c r="E54">
        <f t="shared" ca="1" si="7"/>
        <v>0.98756446607962656</v>
      </c>
      <c r="G54">
        <v>53</v>
      </c>
      <c r="H54">
        <v>10</v>
      </c>
      <c r="I54">
        <v>5</v>
      </c>
      <c r="J54">
        <v>50</v>
      </c>
      <c r="K54">
        <f t="shared" ca="1" si="0"/>
        <v>0.79638535978646807</v>
      </c>
      <c r="M54" s="2">
        <v>19</v>
      </c>
      <c r="N54" s="2">
        <f t="shared" ca="1" si="35"/>
        <v>185</v>
      </c>
      <c r="O54" s="2">
        <f t="shared" ca="1" si="36"/>
        <v>23</v>
      </c>
      <c r="P54" s="2">
        <f t="shared" ca="1" si="37"/>
        <v>7</v>
      </c>
      <c r="Q54" s="2">
        <f t="shared" ca="1" si="38"/>
        <v>169</v>
      </c>
      <c r="R54" s="2"/>
      <c r="S54" s="2">
        <v>19</v>
      </c>
      <c r="T54" s="2">
        <f>+T45+1</f>
        <v>3</v>
      </c>
      <c r="U54" s="2">
        <f t="shared" ca="1" si="39"/>
        <v>23</v>
      </c>
      <c r="V54" s="2">
        <f t="shared" ca="1" si="29"/>
        <v>12</v>
      </c>
      <c r="W54" s="2">
        <f t="shared" ca="1" si="30"/>
        <v>3</v>
      </c>
      <c r="X54" s="2">
        <f t="shared" ca="1" si="31"/>
        <v>36</v>
      </c>
      <c r="Y54" s="2" t="str">
        <f t="shared" ca="1" si="40"/>
        <v>12</v>
      </c>
      <c r="Z54" s="2" t="str">
        <f t="shared" ca="1" si="32"/>
        <v>3</v>
      </c>
      <c r="AA54" s="2" t="str">
        <f t="shared" ca="1" si="33"/>
        <v>36</v>
      </c>
      <c r="AB54" s="2"/>
      <c r="AC54" s="3">
        <v>19</v>
      </c>
      <c r="AD54" s="3" t="str">
        <f ca="1">AA54&amp;" は "&amp;Y54&amp;" の何倍ですか。"</f>
        <v>36 は 12 の何倍ですか。</v>
      </c>
      <c r="AE54" s="3" t="str">
        <f t="shared" ref="AE54:AE62" ca="1" si="51">+Y54</f>
        <v>12</v>
      </c>
      <c r="AF54" s="3" t="s">
        <v>0</v>
      </c>
      <c r="AG54" s="3" t="str">
        <f t="shared" ca="1" si="46"/>
        <v>36</v>
      </c>
      <c r="AH54" s="3" t="str">
        <f ca="1">AA54&amp;"÷"&amp;Y54&amp;"＝"&amp;Z54</f>
        <v>36÷12＝3</v>
      </c>
      <c r="AI54" s="3" t="str">
        <f ca="1">Z54&amp;" 倍"</f>
        <v>3 倍</v>
      </c>
    </row>
    <row r="55" spans="1:35">
      <c r="A55">
        <v>54</v>
      </c>
      <c r="B55">
        <v>7</v>
      </c>
      <c r="C55">
        <v>7</v>
      </c>
      <c r="D55">
        <v>49</v>
      </c>
      <c r="E55">
        <f t="shared" ca="1" si="7"/>
        <v>0.7163099539993345</v>
      </c>
      <c r="G55">
        <v>54</v>
      </c>
      <c r="H55">
        <v>25</v>
      </c>
      <c r="I55">
        <v>2</v>
      </c>
      <c r="J55">
        <v>50</v>
      </c>
      <c r="K55">
        <f t="shared" ca="1" si="0"/>
        <v>0.12000211535054817</v>
      </c>
      <c r="M55" s="2">
        <v>20</v>
      </c>
      <c r="N55" s="2">
        <f t="shared" ca="1" si="35"/>
        <v>180</v>
      </c>
      <c r="O55" s="2">
        <f t="shared" ca="1" si="36"/>
        <v>22</v>
      </c>
      <c r="P55" s="2">
        <f t="shared" ca="1" si="37"/>
        <v>6</v>
      </c>
      <c r="Q55" s="2">
        <f t="shared" ca="1" si="38"/>
        <v>173</v>
      </c>
      <c r="R55" s="2"/>
      <c r="S55" s="2">
        <v>20</v>
      </c>
      <c r="T55" s="2">
        <f t="shared" ref="T55:T62" si="52">+T46+1</f>
        <v>6</v>
      </c>
      <c r="U55" s="2">
        <f t="shared" ca="1" si="39"/>
        <v>51</v>
      </c>
      <c r="V55" s="2">
        <f t="shared" ca="1" si="29"/>
        <v>5</v>
      </c>
      <c r="W55" s="2">
        <f t="shared" ca="1" si="30"/>
        <v>10</v>
      </c>
      <c r="X55" s="2">
        <f t="shared" ca="1" si="31"/>
        <v>50</v>
      </c>
      <c r="Y55" s="2" t="str">
        <f t="shared" ca="1" si="40"/>
        <v>5</v>
      </c>
      <c r="Z55" s="2" t="str">
        <f t="shared" ca="1" si="32"/>
        <v>10</v>
      </c>
      <c r="AA55" s="2" t="str">
        <f t="shared" ca="1" si="33"/>
        <v>50</v>
      </c>
      <c r="AB55" s="2"/>
      <c r="AC55" s="3">
        <v>20</v>
      </c>
      <c r="AD55" s="3" t="str">
        <f t="shared" ref="AD55:AD62" ca="1" si="53">AA55&amp;" は "&amp;Y55&amp;" の何倍ですか。"</f>
        <v>50 は 5 の何倍ですか。</v>
      </c>
      <c r="AE55" s="3" t="str">
        <f t="shared" ca="1" si="51"/>
        <v>5</v>
      </c>
      <c r="AF55" s="3" t="s">
        <v>0</v>
      </c>
      <c r="AG55" s="3" t="str">
        <f t="shared" ca="1" si="46"/>
        <v>50</v>
      </c>
      <c r="AH55" s="3" t="str">
        <f t="shared" ref="AH55:AH62" ca="1" si="54">AA55&amp;"÷"&amp;Y55&amp;"＝"&amp;Z55</f>
        <v>50÷5＝10</v>
      </c>
      <c r="AI55" s="3" t="str">
        <f t="shared" ref="AI55:AI62" ca="1" si="55">Z55&amp;" 倍"</f>
        <v>10 倍</v>
      </c>
    </row>
    <row r="56" spans="1:35">
      <c r="A56">
        <v>55</v>
      </c>
      <c r="B56">
        <v>9</v>
      </c>
      <c r="C56">
        <v>6</v>
      </c>
      <c r="D56">
        <v>54</v>
      </c>
      <c r="E56">
        <f t="shared" ca="1" si="7"/>
        <v>0.74371022752039995</v>
      </c>
      <c r="G56">
        <v>55</v>
      </c>
      <c r="H56">
        <v>3</v>
      </c>
      <c r="I56">
        <v>17</v>
      </c>
      <c r="J56">
        <v>51</v>
      </c>
      <c r="K56">
        <f t="shared" ca="1" si="0"/>
        <v>0.22878464875197757</v>
      </c>
      <c r="M56" s="2">
        <v>21</v>
      </c>
      <c r="N56" s="2">
        <f t="shared" ca="1" si="35"/>
        <v>193</v>
      </c>
      <c r="O56" s="2">
        <f t="shared" ca="1" si="36"/>
        <v>24</v>
      </c>
      <c r="P56" s="2">
        <f t="shared" ca="1" si="37"/>
        <v>14</v>
      </c>
      <c r="Q56" s="2">
        <f t="shared" ca="1" si="38"/>
        <v>179</v>
      </c>
      <c r="R56" s="2"/>
      <c r="S56" s="2">
        <v>21</v>
      </c>
      <c r="T56" s="2">
        <f t="shared" si="52"/>
        <v>9</v>
      </c>
      <c r="U56" s="2">
        <f t="shared" ca="1" si="39"/>
        <v>94</v>
      </c>
      <c r="V56" s="2">
        <f t="shared" ca="1" si="29"/>
        <v>13</v>
      </c>
      <c r="W56" s="2">
        <f t="shared" ca="1" si="30"/>
        <v>5</v>
      </c>
      <c r="X56" s="2">
        <f t="shared" ca="1" si="31"/>
        <v>65</v>
      </c>
      <c r="Y56" s="2" t="str">
        <f t="shared" ca="1" si="40"/>
        <v>13</v>
      </c>
      <c r="Z56" s="2" t="str">
        <f t="shared" ca="1" si="32"/>
        <v>5</v>
      </c>
      <c r="AA56" s="2" t="str">
        <f t="shared" ca="1" si="33"/>
        <v>65</v>
      </c>
      <c r="AB56" s="2"/>
      <c r="AC56" s="3">
        <v>21</v>
      </c>
      <c r="AD56" s="3" t="str">
        <f t="shared" ca="1" si="53"/>
        <v>65 は 13 の何倍ですか。</v>
      </c>
      <c r="AE56" s="3" t="str">
        <f t="shared" ca="1" si="51"/>
        <v>13</v>
      </c>
      <c r="AF56" s="3" t="s">
        <v>0</v>
      </c>
      <c r="AG56" s="3" t="str">
        <f t="shared" ca="1" si="46"/>
        <v>65</v>
      </c>
      <c r="AH56" s="3" t="str">
        <f t="shared" ca="1" si="54"/>
        <v>65÷13＝5</v>
      </c>
      <c r="AI56" s="3" t="str">
        <f t="shared" ca="1" si="55"/>
        <v>5 倍</v>
      </c>
    </row>
    <row r="57" spans="1:35">
      <c r="A57">
        <v>56</v>
      </c>
      <c r="B57">
        <v>6</v>
      </c>
      <c r="C57">
        <v>9</v>
      </c>
      <c r="D57">
        <v>54</v>
      </c>
      <c r="E57">
        <f t="shared" ca="1" si="7"/>
        <v>0.29781824301952309</v>
      </c>
      <c r="G57">
        <v>56</v>
      </c>
      <c r="H57">
        <v>17</v>
      </c>
      <c r="I57">
        <v>3</v>
      </c>
      <c r="J57">
        <v>51</v>
      </c>
      <c r="K57">
        <f t="shared" ca="1" si="0"/>
        <v>0.78176213433432906</v>
      </c>
      <c r="M57" s="2">
        <v>22</v>
      </c>
      <c r="N57" s="2">
        <f t="shared" ca="1" si="35"/>
        <v>168</v>
      </c>
      <c r="O57" s="2">
        <f t="shared" ca="1" si="36"/>
        <v>18</v>
      </c>
      <c r="P57" s="2">
        <f t="shared" ca="1" si="37"/>
        <v>20</v>
      </c>
      <c r="Q57" s="2">
        <f t="shared" ca="1" si="38"/>
        <v>180</v>
      </c>
      <c r="R57" s="2"/>
      <c r="S57" s="2">
        <v>22</v>
      </c>
      <c r="T57" s="2">
        <f t="shared" si="52"/>
        <v>12</v>
      </c>
      <c r="U57" s="2">
        <f t="shared" ca="1" si="39"/>
        <v>122</v>
      </c>
      <c r="V57" s="2">
        <f t="shared" ca="1" si="29"/>
        <v>37</v>
      </c>
      <c r="W57" s="2">
        <f t="shared" ca="1" si="30"/>
        <v>2</v>
      </c>
      <c r="X57" s="2">
        <f t="shared" ca="1" si="31"/>
        <v>74</v>
      </c>
      <c r="Y57" s="2" t="str">
        <f t="shared" ca="1" si="40"/>
        <v>37</v>
      </c>
      <c r="Z57" s="2" t="str">
        <f t="shared" ca="1" si="32"/>
        <v>2</v>
      </c>
      <c r="AA57" s="2" t="str">
        <f t="shared" ca="1" si="33"/>
        <v>74</v>
      </c>
      <c r="AB57" s="2"/>
      <c r="AC57" s="3">
        <v>22</v>
      </c>
      <c r="AD57" s="3" t="str">
        <f t="shared" ca="1" si="53"/>
        <v>74 は 37 の何倍ですか。</v>
      </c>
      <c r="AE57" s="3" t="str">
        <f t="shared" ca="1" si="51"/>
        <v>37</v>
      </c>
      <c r="AF57" s="3" t="s">
        <v>0</v>
      </c>
      <c r="AG57" s="3" t="str">
        <f t="shared" ca="1" si="46"/>
        <v>74</v>
      </c>
      <c r="AH57" s="3" t="str">
        <f t="shared" ca="1" si="54"/>
        <v>74÷37＝2</v>
      </c>
      <c r="AI57" s="3" t="str">
        <f t="shared" ca="1" si="55"/>
        <v>2 倍</v>
      </c>
    </row>
    <row r="58" spans="1:35">
      <c r="A58">
        <v>57</v>
      </c>
      <c r="B58">
        <v>8</v>
      </c>
      <c r="C58">
        <v>7</v>
      </c>
      <c r="D58">
        <v>56</v>
      </c>
      <c r="E58">
        <f t="shared" ca="1" si="7"/>
        <v>0.72315228834426737</v>
      </c>
      <c r="G58">
        <v>57</v>
      </c>
      <c r="H58">
        <v>4</v>
      </c>
      <c r="I58">
        <v>13</v>
      </c>
      <c r="J58">
        <v>52</v>
      </c>
      <c r="K58">
        <f t="shared" ca="1" si="0"/>
        <v>2.5023474075025476E-3</v>
      </c>
      <c r="M58" s="2">
        <v>23</v>
      </c>
      <c r="N58" s="2">
        <f t="shared" ca="1" si="35"/>
        <v>26</v>
      </c>
      <c r="O58" s="2">
        <f t="shared" ca="1" si="36"/>
        <v>4</v>
      </c>
      <c r="P58" s="2">
        <f t="shared" ca="1" si="37"/>
        <v>19</v>
      </c>
      <c r="Q58" s="2">
        <f t="shared" ca="1" si="38"/>
        <v>185</v>
      </c>
      <c r="R58" s="2"/>
      <c r="S58" s="2">
        <v>23</v>
      </c>
      <c r="T58" s="2">
        <f t="shared" si="52"/>
        <v>15</v>
      </c>
      <c r="U58" s="2">
        <f t="shared" ca="1" si="39"/>
        <v>143</v>
      </c>
      <c r="V58" s="2">
        <f t="shared" ca="1" si="29"/>
        <v>10</v>
      </c>
      <c r="W58" s="2">
        <f t="shared" ca="1" si="30"/>
        <v>8</v>
      </c>
      <c r="X58" s="2">
        <f t="shared" ca="1" si="31"/>
        <v>80</v>
      </c>
      <c r="Y58" s="2" t="str">
        <f t="shared" ca="1" si="40"/>
        <v>10</v>
      </c>
      <c r="Z58" s="2" t="str">
        <f t="shared" ca="1" si="32"/>
        <v>8</v>
      </c>
      <c r="AA58" s="2" t="str">
        <f t="shared" ca="1" si="33"/>
        <v>80</v>
      </c>
      <c r="AB58" s="2"/>
      <c r="AC58" s="3">
        <v>23</v>
      </c>
      <c r="AD58" s="3" t="str">
        <f t="shared" ca="1" si="53"/>
        <v>80 は 10 の何倍ですか。</v>
      </c>
      <c r="AE58" s="3" t="str">
        <f t="shared" ca="1" si="51"/>
        <v>10</v>
      </c>
      <c r="AF58" s="3" t="s">
        <v>0</v>
      </c>
      <c r="AG58" s="3" t="str">
        <f t="shared" ca="1" si="46"/>
        <v>80</v>
      </c>
      <c r="AH58" s="3" t="str">
        <f t="shared" ca="1" si="54"/>
        <v>80÷10＝8</v>
      </c>
      <c r="AI58" s="3" t="str">
        <f t="shared" ca="1" si="55"/>
        <v>8 倍</v>
      </c>
    </row>
    <row r="59" spans="1:35">
      <c r="A59">
        <v>58</v>
      </c>
      <c r="B59">
        <v>7</v>
      </c>
      <c r="C59">
        <v>8</v>
      </c>
      <c r="D59">
        <v>56</v>
      </c>
      <c r="E59">
        <f t="shared" ca="1" si="7"/>
        <v>0.26160635316871605</v>
      </c>
      <c r="G59">
        <v>58</v>
      </c>
      <c r="H59">
        <v>2</v>
      </c>
      <c r="I59">
        <v>26</v>
      </c>
      <c r="J59">
        <v>52</v>
      </c>
      <c r="K59">
        <f t="shared" ca="1" si="0"/>
        <v>0.35616738924622471</v>
      </c>
      <c r="M59" s="2">
        <v>24</v>
      </c>
      <c r="N59" s="2">
        <f ca="1">RANK(K25,K$2:K$213)</f>
        <v>207</v>
      </c>
      <c r="O59" s="2">
        <f t="shared" ca="1" si="36"/>
        <v>27</v>
      </c>
      <c r="P59" s="2">
        <f t="shared" ca="1" si="37"/>
        <v>21</v>
      </c>
      <c r="Q59" s="2">
        <f t="shared" ca="1" si="38"/>
        <v>193</v>
      </c>
      <c r="R59" s="2"/>
      <c r="S59" s="2">
        <v>24</v>
      </c>
      <c r="T59" s="2">
        <f t="shared" si="52"/>
        <v>18</v>
      </c>
      <c r="U59" s="2">
        <f t="shared" ca="1" si="39"/>
        <v>168</v>
      </c>
      <c r="V59" s="2">
        <f t="shared" ca="1" si="29"/>
        <v>4</v>
      </c>
      <c r="W59" s="2">
        <f t="shared" ca="1" si="30"/>
        <v>22</v>
      </c>
      <c r="X59" s="2">
        <f t="shared" ca="1" si="31"/>
        <v>88</v>
      </c>
      <c r="Y59" s="2" t="str">
        <f t="shared" ca="1" si="40"/>
        <v>4</v>
      </c>
      <c r="Z59" s="2" t="str">
        <f t="shared" ca="1" si="32"/>
        <v>22</v>
      </c>
      <c r="AA59" s="2" t="str">
        <f t="shared" ca="1" si="33"/>
        <v>88</v>
      </c>
      <c r="AB59" s="2"/>
      <c r="AC59" s="3">
        <v>24</v>
      </c>
      <c r="AD59" s="3" t="str">
        <f t="shared" ca="1" si="53"/>
        <v>88 は 4 の何倍ですか。</v>
      </c>
      <c r="AE59" s="3" t="str">
        <f t="shared" ca="1" si="51"/>
        <v>4</v>
      </c>
      <c r="AF59" s="3" t="s">
        <v>0</v>
      </c>
      <c r="AG59" s="3" t="str">
        <f t="shared" ca="1" si="46"/>
        <v>88</v>
      </c>
      <c r="AH59" s="3" t="str">
        <f t="shared" ca="1" si="54"/>
        <v>88÷4＝22</v>
      </c>
      <c r="AI59" s="3" t="str">
        <f t="shared" ca="1" si="55"/>
        <v>22 倍</v>
      </c>
    </row>
    <row r="60" spans="1:35">
      <c r="A60">
        <v>59</v>
      </c>
      <c r="B60">
        <v>9</v>
      </c>
      <c r="C60">
        <v>7</v>
      </c>
      <c r="D60">
        <v>63</v>
      </c>
      <c r="E60">
        <f t="shared" ca="1" si="7"/>
        <v>0.56913175700075236</v>
      </c>
      <c r="G60">
        <v>59</v>
      </c>
      <c r="H60">
        <v>13</v>
      </c>
      <c r="I60">
        <v>4</v>
      </c>
      <c r="J60">
        <v>52</v>
      </c>
      <c r="K60">
        <f t="shared" ca="1" si="0"/>
        <v>0.62733231362260167</v>
      </c>
      <c r="M60" s="2">
        <v>25</v>
      </c>
      <c r="N60" s="2">
        <f t="shared" ref="N60:N62" ca="1" si="56">RANK(K26,K$2:K$213)</f>
        <v>34</v>
      </c>
      <c r="O60" s="2">
        <f t="shared" ca="1" si="36"/>
        <v>5</v>
      </c>
      <c r="P60" s="2">
        <f t="shared" ca="1" si="37"/>
        <v>17</v>
      </c>
      <c r="Q60" s="2">
        <f t="shared" ca="1" si="38"/>
        <v>195</v>
      </c>
      <c r="R60" s="2"/>
      <c r="S60" s="2">
        <v>25</v>
      </c>
      <c r="T60" s="2">
        <f t="shared" si="52"/>
        <v>21</v>
      </c>
      <c r="U60" s="2">
        <f t="shared" ca="1" si="39"/>
        <v>179</v>
      </c>
      <c r="V60" s="2">
        <f t="shared" ca="1" si="29"/>
        <v>15</v>
      </c>
      <c r="W60" s="2">
        <f t="shared" ca="1" si="30"/>
        <v>6</v>
      </c>
      <c r="X60" s="2">
        <f t="shared" ca="1" si="31"/>
        <v>90</v>
      </c>
      <c r="Y60" s="2" t="str">
        <f t="shared" ca="1" si="40"/>
        <v>15</v>
      </c>
      <c r="Z60" s="2" t="str">
        <f t="shared" ca="1" si="32"/>
        <v>6</v>
      </c>
      <c r="AA60" s="2" t="str">
        <f t="shared" ca="1" si="33"/>
        <v>90</v>
      </c>
      <c r="AB60" s="2"/>
      <c r="AC60" s="3">
        <v>25</v>
      </c>
      <c r="AD60" s="3" t="str">
        <f t="shared" ca="1" si="53"/>
        <v>90 は 15 の何倍ですか。</v>
      </c>
      <c r="AE60" s="3" t="str">
        <f t="shared" ca="1" si="51"/>
        <v>15</v>
      </c>
      <c r="AF60" s="3" t="s">
        <v>0</v>
      </c>
      <c r="AG60" s="3" t="str">
        <f t="shared" ca="1" si="46"/>
        <v>90</v>
      </c>
      <c r="AH60" s="3" t="str">
        <f t="shared" ca="1" si="54"/>
        <v>90÷15＝6</v>
      </c>
      <c r="AI60" s="3" t="str">
        <f t="shared" ca="1" si="55"/>
        <v>6 倍</v>
      </c>
    </row>
    <row r="61" spans="1:35">
      <c r="A61">
        <v>60</v>
      </c>
      <c r="B61">
        <v>7</v>
      </c>
      <c r="C61">
        <v>9</v>
      </c>
      <c r="D61">
        <v>63</v>
      </c>
      <c r="E61">
        <f t="shared" ca="1" si="7"/>
        <v>0.26588314047610728</v>
      </c>
      <c r="G61">
        <v>60</v>
      </c>
      <c r="H61">
        <v>26</v>
      </c>
      <c r="I61">
        <v>2</v>
      </c>
      <c r="J61">
        <v>52</v>
      </c>
      <c r="K61">
        <f t="shared" ca="1" si="0"/>
        <v>0.8620005223221654</v>
      </c>
      <c r="M61" s="2">
        <v>26</v>
      </c>
      <c r="N61" s="2">
        <f t="shared" ca="1" si="56"/>
        <v>23</v>
      </c>
      <c r="O61" s="2">
        <f t="shared" ca="1" si="36"/>
        <v>3</v>
      </c>
      <c r="P61" s="2">
        <f t="shared" ca="1" si="37"/>
        <v>3</v>
      </c>
      <c r="Q61" s="2">
        <f t="shared" ca="1" si="38"/>
        <v>196</v>
      </c>
      <c r="R61" s="2"/>
      <c r="S61" s="2">
        <v>26</v>
      </c>
      <c r="T61" s="2">
        <f t="shared" si="52"/>
        <v>24</v>
      </c>
      <c r="U61" s="2">
        <f t="shared" ca="1" si="39"/>
        <v>193</v>
      </c>
      <c r="V61" s="2">
        <f t="shared" ca="1" si="29"/>
        <v>5</v>
      </c>
      <c r="W61" s="2">
        <f t="shared" ca="1" si="30"/>
        <v>19</v>
      </c>
      <c r="X61" s="2">
        <f t="shared" ca="1" si="31"/>
        <v>95</v>
      </c>
      <c r="Y61" s="2" t="str">
        <f t="shared" ca="1" si="40"/>
        <v>5</v>
      </c>
      <c r="Z61" s="2" t="str">
        <f t="shared" ca="1" si="32"/>
        <v>19</v>
      </c>
      <c r="AA61" s="2" t="str">
        <f t="shared" ca="1" si="33"/>
        <v>95</v>
      </c>
      <c r="AB61" s="2"/>
      <c r="AC61" s="3">
        <v>26</v>
      </c>
      <c r="AD61" s="3" t="str">
        <f t="shared" ca="1" si="53"/>
        <v>95 は 5 の何倍ですか。</v>
      </c>
      <c r="AE61" s="3" t="str">
        <f t="shared" ca="1" si="51"/>
        <v>5</v>
      </c>
      <c r="AF61" s="3" t="s">
        <v>0</v>
      </c>
      <c r="AG61" s="3" t="str">
        <f t="shared" ca="1" si="46"/>
        <v>95</v>
      </c>
      <c r="AH61" s="3" t="str">
        <f t="shared" ca="1" si="54"/>
        <v>95÷5＝19</v>
      </c>
      <c r="AI61" s="3" t="str">
        <f t="shared" ca="1" si="55"/>
        <v>19 倍</v>
      </c>
    </row>
    <row r="62" spans="1:35">
      <c r="A62">
        <v>61</v>
      </c>
      <c r="B62">
        <v>8</v>
      </c>
      <c r="C62">
        <v>8</v>
      </c>
      <c r="D62">
        <v>64</v>
      </c>
      <c r="E62">
        <f t="shared" ca="1" si="7"/>
        <v>7.1397212662247966E-2</v>
      </c>
      <c r="G62">
        <v>61</v>
      </c>
      <c r="H62">
        <v>3</v>
      </c>
      <c r="I62">
        <v>18</v>
      </c>
      <c r="J62">
        <v>54</v>
      </c>
      <c r="K62">
        <f t="shared" ca="1" si="0"/>
        <v>0.3793216545895044</v>
      </c>
      <c r="M62" s="2">
        <v>27</v>
      </c>
      <c r="N62" s="2">
        <f t="shared" ca="1" si="56"/>
        <v>51</v>
      </c>
      <c r="O62" s="2">
        <f t="shared" ca="1" si="36"/>
        <v>6</v>
      </c>
      <c r="P62" s="2">
        <f t="shared" ca="1" si="37"/>
        <v>24</v>
      </c>
      <c r="Q62" s="2">
        <f t="shared" ca="1" si="38"/>
        <v>207</v>
      </c>
      <c r="R62" s="2"/>
      <c r="S62" s="2">
        <v>27</v>
      </c>
      <c r="T62" s="2">
        <f t="shared" si="52"/>
        <v>27</v>
      </c>
      <c r="U62" s="2">
        <f t="shared" ca="1" si="39"/>
        <v>207</v>
      </c>
      <c r="V62" s="2">
        <f t="shared" ca="1" si="29"/>
        <v>14</v>
      </c>
      <c r="W62" s="2">
        <f t="shared" ca="1" si="30"/>
        <v>7</v>
      </c>
      <c r="X62" s="2">
        <f t="shared" ca="1" si="31"/>
        <v>98</v>
      </c>
      <c r="Y62" s="2" t="str">
        <f t="shared" ca="1" si="40"/>
        <v>14</v>
      </c>
      <c r="Z62" s="2" t="str">
        <f t="shared" ca="1" si="32"/>
        <v>7</v>
      </c>
      <c r="AA62" s="2" t="str">
        <f t="shared" ca="1" si="33"/>
        <v>98</v>
      </c>
      <c r="AB62" s="2"/>
      <c r="AC62" s="3">
        <v>27</v>
      </c>
      <c r="AD62" s="3" t="str">
        <f t="shared" ca="1" si="53"/>
        <v>98 は 14 の何倍ですか。</v>
      </c>
      <c r="AE62" s="3" t="str">
        <f t="shared" ca="1" si="51"/>
        <v>14</v>
      </c>
      <c r="AF62" s="3" t="s">
        <v>0</v>
      </c>
      <c r="AG62" s="3" t="str">
        <f t="shared" ca="1" si="46"/>
        <v>98</v>
      </c>
      <c r="AH62" s="3" t="str">
        <f t="shared" ca="1" si="54"/>
        <v>98÷14＝7</v>
      </c>
      <c r="AI62" s="3" t="str">
        <f t="shared" ca="1" si="55"/>
        <v>7 倍</v>
      </c>
    </row>
    <row r="63" spans="1:35">
      <c r="A63">
        <v>62</v>
      </c>
      <c r="B63">
        <v>9</v>
      </c>
      <c r="C63">
        <v>8</v>
      </c>
      <c r="D63">
        <v>72</v>
      </c>
      <c r="E63">
        <f t="shared" ca="1" si="7"/>
        <v>3.1588513646934047E-3</v>
      </c>
      <c r="G63">
        <v>62</v>
      </c>
      <c r="H63">
        <v>2</v>
      </c>
      <c r="I63">
        <v>27</v>
      </c>
      <c r="J63">
        <v>54</v>
      </c>
      <c r="K63">
        <f t="shared" ca="1" si="0"/>
        <v>0.19580394930275613</v>
      </c>
    </row>
    <row r="64" spans="1:35">
      <c r="A64">
        <v>63</v>
      </c>
      <c r="B64">
        <v>8</v>
      </c>
      <c r="C64">
        <v>9</v>
      </c>
      <c r="D64">
        <v>72</v>
      </c>
      <c r="E64">
        <f t="shared" ca="1" si="7"/>
        <v>0.85124673129217743</v>
      </c>
      <c r="G64">
        <v>63</v>
      </c>
      <c r="H64">
        <v>18</v>
      </c>
      <c r="I64">
        <v>3</v>
      </c>
      <c r="J64">
        <v>54</v>
      </c>
      <c r="K64">
        <f t="shared" ca="1" si="0"/>
        <v>9.8604861807673583E-2</v>
      </c>
    </row>
    <row r="65" spans="1:11">
      <c r="A65">
        <v>64</v>
      </c>
      <c r="B65">
        <v>9</v>
      </c>
      <c r="C65">
        <v>9</v>
      </c>
      <c r="D65">
        <v>81</v>
      </c>
      <c r="E65">
        <f t="shared" ca="1" si="7"/>
        <v>0.39295113201612542</v>
      </c>
      <c r="G65">
        <v>64</v>
      </c>
      <c r="H65">
        <v>27</v>
      </c>
      <c r="I65">
        <v>2</v>
      </c>
      <c r="J65">
        <v>54</v>
      </c>
      <c r="K65">
        <f t="shared" ca="1" si="0"/>
        <v>0.7372635169149504</v>
      </c>
    </row>
    <row r="66" spans="1:11">
      <c r="G66">
        <v>65</v>
      </c>
      <c r="H66">
        <v>5</v>
      </c>
      <c r="I66">
        <v>11</v>
      </c>
      <c r="J66">
        <v>55</v>
      </c>
      <c r="K66">
        <f t="shared" ref="K66:K129" ca="1" si="57">RAND()</f>
        <v>0.11347052393071877</v>
      </c>
    </row>
    <row r="67" spans="1:11">
      <c r="G67">
        <v>66</v>
      </c>
      <c r="H67">
        <v>11</v>
      </c>
      <c r="I67">
        <v>5</v>
      </c>
      <c r="J67">
        <v>55</v>
      </c>
      <c r="K67">
        <f t="shared" ca="1" si="57"/>
        <v>0.81317139395168647</v>
      </c>
    </row>
    <row r="68" spans="1:11">
      <c r="G68">
        <v>67</v>
      </c>
      <c r="H68">
        <v>4</v>
      </c>
      <c r="I68">
        <v>14</v>
      </c>
      <c r="J68">
        <v>56</v>
      </c>
      <c r="K68">
        <f t="shared" ca="1" si="57"/>
        <v>0.48196765508489881</v>
      </c>
    </row>
    <row r="69" spans="1:11">
      <c r="G69">
        <v>68</v>
      </c>
      <c r="H69">
        <v>2</v>
      </c>
      <c r="I69">
        <v>28</v>
      </c>
      <c r="J69">
        <v>56</v>
      </c>
      <c r="K69">
        <f t="shared" ca="1" si="57"/>
        <v>1.3301937177416123E-2</v>
      </c>
    </row>
    <row r="70" spans="1:11">
      <c r="G70">
        <v>69</v>
      </c>
      <c r="H70">
        <v>14</v>
      </c>
      <c r="I70">
        <v>4</v>
      </c>
      <c r="J70">
        <v>56</v>
      </c>
      <c r="K70">
        <f t="shared" ca="1" si="57"/>
        <v>0.72530285591669141</v>
      </c>
    </row>
    <row r="71" spans="1:11">
      <c r="G71">
        <v>70</v>
      </c>
      <c r="H71">
        <v>28</v>
      </c>
      <c r="I71">
        <v>2</v>
      </c>
      <c r="J71">
        <v>56</v>
      </c>
      <c r="K71">
        <f t="shared" ca="1" si="57"/>
        <v>0.67015656959641223</v>
      </c>
    </row>
    <row r="72" spans="1:11">
      <c r="G72">
        <v>71</v>
      </c>
      <c r="H72">
        <v>3</v>
      </c>
      <c r="I72">
        <v>19</v>
      </c>
      <c r="J72">
        <v>57</v>
      </c>
      <c r="K72">
        <f t="shared" ca="1" si="57"/>
        <v>0.13718319229795317</v>
      </c>
    </row>
    <row r="73" spans="1:11">
      <c r="G73">
        <v>72</v>
      </c>
      <c r="H73">
        <v>19</v>
      </c>
      <c r="I73">
        <v>3</v>
      </c>
      <c r="J73">
        <v>57</v>
      </c>
      <c r="K73">
        <f t="shared" ca="1" si="57"/>
        <v>0.61307577222930476</v>
      </c>
    </row>
    <row r="74" spans="1:11">
      <c r="G74">
        <v>73</v>
      </c>
      <c r="H74">
        <v>2</v>
      </c>
      <c r="I74">
        <v>29</v>
      </c>
      <c r="J74">
        <v>58</v>
      </c>
      <c r="K74">
        <f t="shared" ca="1" si="57"/>
        <v>6.1875789018924543E-2</v>
      </c>
    </row>
    <row r="75" spans="1:11">
      <c r="G75">
        <v>74</v>
      </c>
      <c r="H75">
        <v>29</v>
      </c>
      <c r="I75">
        <v>2</v>
      </c>
      <c r="J75">
        <v>58</v>
      </c>
      <c r="K75">
        <f t="shared" ca="1" si="57"/>
        <v>0.87511968661680051</v>
      </c>
    </row>
    <row r="76" spans="1:11">
      <c r="G76">
        <v>75</v>
      </c>
      <c r="H76">
        <v>6</v>
      </c>
      <c r="I76">
        <v>10</v>
      </c>
      <c r="J76">
        <v>60</v>
      </c>
      <c r="K76">
        <f t="shared" ca="1" si="57"/>
        <v>0.94335197167343465</v>
      </c>
    </row>
    <row r="77" spans="1:11">
      <c r="G77">
        <v>76</v>
      </c>
      <c r="H77">
        <v>5</v>
      </c>
      <c r="I77">
        <v>12</v>
      </c>
      <c r="J77">
        <v>60</v>
      </c>
      <c r="K77">
        <f t="shared" ca="1" si="57"/>
        <v>0.64379196209486311</v>
      </c>
    </row>
    <row r="78" spans="1:11">
      <c r="G78">
        <v>77</v>
      </c>
      <c r="H78">
        <v>4</v>
      </c>
      <c r="I78">
        <v>15</v>
      </c>
      <c r="J78">
        <v>60</v>
      </c>
      <c r="K78">
        <f t="shared" ca="1" si="57"/>
        <v>0.44915760397477755</v>
      </c>
    </row>
    <row r="79" spans="1:11">
      <c r="G79">
        <v>78</v>
      </c>
      <c r="H79">
        <v>3</v>
      </c>
      <c r="I79">
        <v>20</v>
      </c>
      <c r="J79">
        <v>60</v>
      </c>
      <c r="K79">
        <f t="shared" ca="1" si="57"/>
        <v>0.57138679947518067</v>
      </c>
    </row>
    <row r="80" spans="1:11">
      <c r="G80">
        <v>79</v>
      </c>
      <c r="H80">
        <v>2</v>
      </c>
      <c r="I80">
        <v>30</v>
      </c>
      <c r="J80">
        <v>60</v>
      </c>
      <c r="K80">
        <f t="shared" ca="1" si="57"/>
        <v>6.6059639844669782E-2</v>
      </c>
    </row>
    <row r="81" spans="7:11">
      <c r="G81">
        <v>80</v>
      </c>
      <c r="H81">
        <v>10</v>
      </c>
      <c r="I81">
        <v>6</v>
      </c>
      <c r="J81">
        <v>60</v>
      </c>
      <c r="K81">
        <f t="shared" ca="1" si="57"/>
        <v>9.3527790383139742E-2</v>
      </c>
    </row>
    <row r="82" spans="7:11">
      <c r="G82">
        <v>81</v>
      </c>
      <c r="H82">
        <v>12</v>
      </c>
      <c r="I82">
        <v>5</v>
      </c>
      <c r="J82">
        <v>60</v>
      </c>
      <c r="K82">
        <f t="shared" ca="1" si="57"/>
        <v>0.84028303319704567</v>
      </c>
    </row>
    <row r="83" spans="7:11">
      <c r="G83">
        <v>82</v>
      </c>
      <c r="H83">
        <v>15</v>
      </c>
      <c r="I83">
        <v>4</v>
      </c>
      <c r="J83">
        <v>60</v>
      </c>
      <c r="K83">
        <f t="shared" ca="1" si="57"/>
        <v>0.82271443589141668</v>
      </c>
    </row>
    <row r="84" spans="7:11">
      <c r="G84">
        <v>83</v>
      </c>
      <c r="H84">
        <v>20</v>
      </c>
      <c r="I84">
        <v>3</v>
      </c>
      <c r="J84">
        <v>60</v>
      </c>
      <c r="K84">
        <f t="shared" ca="1" si="57"/>
        <v>0.77010330201762134</v>
      </c>
    </row>
    <row r="85" spans="7:11">
      <c r="G85">
        <v>84</v>
      </c>
      <c r="H85">
        <v>30</v>
      </c>
      <c r="I85">
        <v>2</v>
      </c>
      <c r="J85">
        <v>60</v>
      </c>
      <c r="K85">
        <f t="shared" ca="1" si="57"/>
        <v>0.44087560100930467</v>
      </c>
    </row>
    <row r="86" spans="7:11">
      <c r="G86">
        <v>85</v>
      </c>
      <c r="H86">
        <v>2</v>
      </c>
      <c r="I86">
        <v>31</v>
      </c>
      <c r="J86">
        <v>62</v>
      </c>
      <c r="K86">
        <f t="shared" ca="1" si="57"/>
        <v>0.74811436828223332</v>
      </c>
    </row>
    <row r="87" spans="7:11">
      <c r="G87">
        <v>86</v>
      </c>
      <c r="H87">
        <v>31</v>
      </c>
      <c r="I87">
        <v>2</v>
      </c>
      <c r="J87">
        <v>62</v>
      </c>
      <c r="K87">
        <f t="shared" ca="1" si="57"/>
        <v>0.91118289654920659</v>
      </c>
    </row>
    <row r="88" spans="7:11">
      <c r="G88">
        <v>87</v>
      </c>
      <c r="H88">
        <v>3</v>
      </c>
      <c r="I88">
        <v>21</v>
      </c>
      <c r="J88">
        <v>63</v>
      </c>
      <c r="K88">
        <f t="shared" ca="1" si="57"/>
        <v>0.88259192595391855</v>
      </c>
    </row>
    <row r="89" spans="7:11">
      <c r="G89">
        <v>88</v>
      </c>
      <c r="H89">
        <v>21</v>
      </c>
      <c r="I89">
        <v>3</v>
      </c>
      <c r="J89">
        <v>63</v>
      </c>
      <c r="K89">
        <f t="shared" ca="1" si="57"/>
        <v>6.0534446928775409E-2</v>
      </c>
    </row>
    <row r="90" spans="7:11">
      <c r="G90">
        <v>89</v>
      </c>
      <c r="H90">
        <v>4</v>
      </c>
      <c r="I90">
        <v>16</v>
      </c>
      <c r="J90">
        <v>64</v>
      </c>
      <c r="K90">
        <f t="shared" ca="1" si="57"/>
        <v>0.21448216251465846</v>
      </c>
    </row>
    <row r="91" spans="7:11">
      <c r="G91">
        <v>90</v>
      </c>
      <c r="H91">
        <v>2</v>
      </c>
      <c r="I91">
        <v>32</v>
      </c>
      <c r="J91">
        <v>64</v>
      </c>
      <c r="K91">
        <f t="shared" ca="1" si="57"/>
        <v>0.37363850195296089</v>
      </c>
    </row>
    <row r="92" spans="7:11">
      <c r="G92">
        <v>91</v>
      </c>
      <c r="H92">
        <v>16</v>
      </c>
      <c r="I92">
        <v>4</v>
      </c>
      <c r="J92">
        <v>64</v>
      </c>
      <c r="K92">
        <f t="shared" ca="1" si="57"/>
        <v>0.29609871726257442</v>
      </c>
    </row>
    <row r="93" spans="7:11">
      <c r="G93">
        <v>92</v>
      </c>
      <c r="H93">
        <v>32</v>
      </c>
      <c r="I93">
        <v>2</v>
      </c>
      <c r="J93">
        <v>64</v>
      </c>
      <c r="K93">
        <f t="shared" ca="1" si="57"/>
        <v>4.5735978054589843E-2</v>
      </c>
    </row>
    <row r="94" spans="7:11">
      <c r="G94">
        <v>93</v>
      </c>
      <c r="H94">
        <v>5</v>
      </c>
      <c r="I94">
        <v>13</v>
      </c>
      <c r="J94">
        <v>65</v>
      </c>
      <c r="K94">
        <f t="shared" ca="1" si="57"/>
        <v>0.5654088564362425</v>
      </c>
    </row>
    <row r="95" spans="7:11">
      <c r="G95">
        <v>94</v>
      </c>
      <c r="H95">
        <v>13</v>
      </c>
      <c r="I95">
        <v>5</v>
      </c>
      <c r="J95">
        <v>65</v>
      </c>
      <c r="K95">
        <f t="shared" ca="1" si="57"/>
        <v>0.61260549599101055</v>
      </c>
    </row>
    <row r="96" spans="7:11">
      <c r="G96">
        <v>95</v>
      </c>
      <c r="H96">
        <v>6</v>
      </c>
      <c r="I96">
        <v>11</v>
      </c>
      <c r="J96">
        <v>66</v>
      </c>
      <c r="K96">
        <f t="shared" ca="1" si="57"/>
        <v>0.10871416148266544</v>
      </c>
    </row>
    <row r="97" spans="7:11">
      <c r="G97">
        <v>96</v>
      </c>
      <c r="H97">
        <v>3</v>
      </c>
      <c r="I97">
        <v>22</v>
      </c>
      <c r="J97">
        <v>66</v>
      </c>
      <c r="K97">
        <f t="shared" ca="1" si="57"/>
        <v>0.67088326214435412</v>
      </c>
    </row>
    <row r="98" spans="7:11">
      <c r="G98">
        <v>97</v>
      </c>
      <c r="H98">
        <v>2</v>
      </c>
      <c r="I98">
        <v>33</v>
      </c>
      <c r="J98">
        <v>66</v>
      </c>
      <c r="K98">
        <f t="shared" ca="1" si="57"/>
        <v>0.98813599355760307</v>
      </c>
    </row>
    <row r="99" spans="7:11">
      <c r="G99">
        <v>98</v>
      </c>
      <c r="H99">
        <v>11</v>
      </c>
      <c r="I99">
        <v>6</v>
      </c>
      <c r="J99">
        <v>66</v>
      </c>
      <c r="K99">
        <f t="shared" ca="1" si="57"/>
        <v>0.93428432564712871</v>
      </c>
    </row>
    <row r="100" spans="7:11">
      <c r="G100">
        <v>99</v>
      </c>
      <c r="H100">
        <v>22</v>
      </c>
      <c r="I100">
        <v>3</v>
      </c>
      <c r="J100">
        <v>66</v>
      </c>
      <c r="K100">
        <f t="shared" ca="1" si="57"/>
        <v>0.32471169200555772</v>
      </c>
    </row>
    <row r="101" spans="7:11">
      <c r="G101">
        <v>100</v>
      </c>
      <c r="H101">
        <v>33</v>
      </c>
      <c r="I101">
        <v>2</v>
      </c>
      <c r="J101">
        <v>66</v>
      </c>
      <c r="K101">
        <f t="shared" ca="1" si="57"/>
        <v>0.86124929533841854</v>
      </c>
    </row>
    <row r="102" spans="7:11">
      <c r="G102">
        <v>101</v>
      </c>
      <c r="H102">
        <v>4</v>
      </c>
      <c r="I102">
        <v>17</v>
      </c>
      <c r="J102">
        <v>68</v>
      </c>
      <c r="K102">
        <f t="shared" ca="1" si="57"/>
        <v>0.14548682602521801</v>
      </c>
    </row>
    <row r="103" spans="7:11">
      <c r="G103">
        <v>102</v>
      </c>
      <c r="H103">
        <v>2</v>
      </c>
      <c r="I103">
        <v>34</v>
      </c>
      <c r="J103">
        <v>68</v>
      </c>
      <c r="K103">
        <f t="shared" ca="1" si="57"/>
        <v>0.93522557747132051</v>
      </c>
    </row>
    <row r="104" spans="7:11">
      <c r="G104">
        <v>103</v>
      </c>
      <c r="H104">
        <v>17</v>
      </c>
      <c r="I104">
        <v>4</v>
      </c>
      <c r="J104">
        <v>68</v>
      </c>
      <c r="K104">
        <f t="shared" ca="1" si="57"/>
        <v>0.19087796197281515</v>
      </c>
    </row>
    <row r="105" spans="7:11">
      <c r="G105">
        <v>104</v>
      </c>
      <c r="H105">
        <v>34</v>
      </c>
      <c r="I105">
        <v>2</v>
      </c>
      <c r="J105">
        <v>68</v>
      </c>
      <c r="K105">
        <f t="shared" ca="1" si="57"/>
        <v>9.1686516421036313E-2</v>
      </c>
    </row>
    <row r="106" spans="7:11">
      <c r="G106">
        <v>105</v>
      </c>
      <c r="H106">
        <v>3</v>
      </c>
      <c r="I106">
        <v>23</v>
      </c>
      <c r="J106">
        <v>69</v>
      </c>
      <c r="K106">
        <f t="shared" ca="1" si="57"/>
        <v>0.14793771404465916</v>
      </c>
    </row>
    <row r="107" spans="7:11">
      <c r="G107">
        <v>106</v>
      </c>
      <c r="H107">
        <v>23</v>
      </c>
      <c r="I107">
        <v>3</v>
      </c>
      <c r="J107">
        <v>69</v>
      </c>
      <c r="K107">
        <f t="shared" ca="1" si="57"/>
        <v>0.7945824326914972</v>
      </c>
    </row>
    <row r="108" spans="7:11">
      <c r="G108">
        <v>107</v>
      </c>
      <c r="H108">
        <v>7</v>
      </c>
      <c r="I108">
        <v>10</v>
      </c>
      <c r="J108">
        <v>70</v>
      </c>
      <c r="K108">
        <f t="shared" ca="1" si="57"/>
        <v>0.97437279965783485</v>
      </c>
    </row>
    <row r="109" spans="7:11">
      <c r="G109">
        <v>108</v>
      </c>
      <c r="H109">
        <v>5</v>
      </c>
      <c r="I109">
        <v>14</v>
      </c>
      <c r="J109">
        <v>70</v>
      </c>
      <c r="K109">
        <f t="shared" ca="1" si="57"/>
        <v>0.55817890768804901</v>
      </c>
    </row>
    <row r="110" spans="7:11">
      <c r="G110">
        <v>109</v>
      </c>
      <c r="H110">
        <v>2</v>
      </c>
      <c r="I110">
        <v>35</v>
      </c>
      <c r="J110">
        <v>70</v>
      </c>
      <c r="K110">
        <f t="shared" ca="1" si="57"/>
        <v>0.24101241667378748</v>
      </c>
    </row>
    <row r="111" spans="7:11">
      <c r="G111">
        <v>110</v>
      </c>
      <c r="H111">
        <v>10</v>
      </c>
      <c r="I111">
        <v>7</v>
      </c>
      <c r="J111">
        <v>70</v>
      </c>
      <c r="K111">
        <f t="shared" ca="1" si="57"/>
        <v>0.56422985401581549</v>
      </c>
    </row>
    <row r="112" spans="7:11">
      <c r="G112">
        <v>111</v>
      </c>
      <c r="H112">
        <v>14</v>
      </c>
      <c r="I112">
        <v>5</v>
      </c>
      <c r="J112">
        <v>70</v>
      </c>
      <c r="K112">
        <f t="shared" ca="1" si="57"/>
        <v>0.75315899810222486</v>
      </c>
    </row>
    <row r="113" spans="7:11">
      <c r="G113">
        <v>112</v>
      </c>
      <c r="H113">
        <v>35</v>
      </c>
      <c r="I113">
        <v>2</v>
      </c>
      <c r="J113">
        <v>70</v>
      </c>
      <c r="K113">
        <f t="shared" ca="1" si="57"/>
        <v>0.60617996737221591</v>
      </c>
    </row>
    <row r="114" spans="7:11">
      <c r="G114">
        <v>113</v>
      </c>
      <c r="H114">
        <v>6</v>
      </c>
      <c r="I114">
        <v>12</v>
      </c>
      <c r="J114">
        <v>72</v>
      </c>
      <c r="K114">
        <f t="shared" ca="1" si="57"/>
        <v>0.49664765875885153</v>
      </c>
    </row>
    <row r="115" spans="7:11">
      <c r="G115">
        <v>114</v>
      </c>
      <c r="H115">
        <v>4</v>
      </c>
      <c r="I115">
        <v>18</v>
      </c>
      <c r="J115">
        <v>72</v>
      </c>
      <c r="K115">
        <f t="shared" ca="1" si="57"/>
        <v>0.17567057968315591</v>
      </c>
    </row>
    <row r="116" spans="7:11">
      <c r="G116">
        <v>115</v>
      </c>
      <c r="H116">
        <v>3</v>
      </c>
      <c r="I116">
        <v>24</v>
      </c>
      <c r="J116">
        <v>72</v>
      </c>
      <c r="K116">
        <f t="shared" ca="1" si="57"/>
        <v>0.117032690184254</v>
      </c>
    </row>
    <row r="117" spans="7:11">
      <c r="G117">
        <v>116</v>
      </c>
      <c r="H117">
        <v>2</v>
      </c>
      <c r="I117">
        <v>36</v>
      </c>
      <c r="J117">
        <v>72</v>
      </c>
      <c r="K117">
        <f t="shared" ca="1" si="57"/>
        <v>0.36866700376756789</v>
      </c>
    </row>
    <row r="118" spans="7:11">
      <c r="G118">
        <v>117</v>
      </c>
      <c r="H118">
        <v>12</v>
      </c>
      <c r="I118">
        <v>6</v>
      </c>
      <c r="J118">
        <v>72</v>
      </c>
      <c r="K118">
        <f t="shared" ca="1" si="57"/>
        <v>0.14376333350276749</v>
      </c>
    </row>
    <row r="119" spans="7:11">
      <c r="G119">
        <v>118</v>
      </c>
      <c r="H119">
        <v>18</v>
      </c>
      <c r="I119">
        <v>4</v>
      </c>
      <c r="J119">
        <v>72</v>
      </c>
      <c r="K119">
        <f t="shared" ca="1" si="57"/>
        <v>0.24527998040116827</v>
      </c>
    </row>
    <row r="120" spans="7:11">
      <c r="G120">
        <v>119</v>
      </c>
      <c r="H120">
        <v>24</v>
      </c>
      <c r="I120">
        <v>3</v>
      </c>
      <c r="J120">
        <v>72</v>
      </c>
      <c r="K120">
        <f t="shared" ca="1" si="57"/>
        <v>0.42483570213099586</v>
      </c>
    </row>
    <row r="121" spans="7:11">
      <c r="G121">
        <v>120</v>
      </c>
      <c r="H121">
        <v>36</v>
      </c>
      <c r="I121">
        <v>2</v>
      </c>
      <c r="J121">
        <v>72</v>
      </c>
      <c r="K121">
        <f t="shared" ca="1" si="57"/>
        <v>0.41584330045492335</v>
      </c>
    </row>
    <row r="122" spans="7:11">
      <c r="G122">
        <v>121</v>
      </c>
      <c r="H122">
        <v>2</v>
      </c>
      <c r="I122">
        <v>37</v>
      </c>
      <c r="J122">
        <v>74</v>
      </c>
      <c r="K122">
        <f t="shared" ca="1" si="57"/>
        <v>0.25823181391265004</v>
      </c>
    </row>
    <row r="123" spans="7:11">
      <c r="G123">
        <v>122</v>
      </c>
      <c r="H123">
        <v>37</v>
      </c>
      <c r="I123">
        <v>2</v>
      </c>
      <c r="J123">
        <v>74</v>
      </c>
      <c r="K123">
        <f t="shared" ca="1" si="57"/>
        <v>0.54974918083504698</v>
      </c>
    </row>
    <row r="124" spans="7:11">
      <c r="G124">
        <v>123</v>
      </c>
      <c r="H124">
        <v>5</v>
      </c>
      <c r="I124">
        <v>15</v>
      </c>
      <c r="J124">
        <v>75</v>
      </c>
      <c r="K124">
        <f t="shared" ca="1" si="57"/>
        <v>0.44935868846331761</v>
      </c>
    </row>
    <row r="125" spans="7:11">
      <c r="G125">
        <v>124</v>
      </c>
      <c r="H125">
        <v>3</v>
      </c>
      <c r="I125">
        <v>25</v>
      </c>
      <c r="J125">
        <v>75</v>
      </c>
      <c r="K125">
        <f t="shared" ca="1" si="57"/>
        <v>0.74137514609965827</v>
      </c>
    </row>
    <row r="126" spans="7:11">
      <c r="G126">
        <v>125</v>
      </c>
      <c r="H126">
        <v>15</v>
      </c>
      <c r="I126">
        <v>5</v>
      </c>
      <c r="J126">
        <v>75</v>
      </c>
      <c r="K126">
        <f t="shared" ca="1" si="57"/>
        <v>0.47986386516988255</v>
      </c>
    </row>
    <row r="127" spans="7:11">
      <c r="G127">
        <v>126</v>
      </c>
      <c r="H127">
        <v>25</v>
      </c>
      <c r="I127">
        <v>3</v>
      </c>
      <c r="J127">
        <v>75</v>
      </c>
      <c r="K127">
        <f t="shared" ca="1" si="57"/>
        <v>3.387058358992423E-2</v>
      </c>
    </row>
    <row r="128" spans="7:11">
      <c r="G128">
        <v>127</v>
      </c>
      <c r="H128">
        <v>4</v>
      </c>
      <c r="I128">
        <v>19</v>
      </c>
      <c r="J128">
        <v>76</v>
      </c>
      <c r="K128">
        <f t="shared" ca="1" si="57"/>
        <v>0.35592795836302393</v>
      </c>
    </row>
    <row r="129" spans="7:11">
      <c r="G129">
        <v>128</v>
      </c>
      <c r="H129">
        <v>2</v>
      </c>
      <c r="I129">
        <v>38</v>
      </c>
      <c r="J129">
        <v>76</v>
      </c>
      <c r="K129">
        <f t="shared" ca="1" si="57"/>
        <v>1.6429226199597302E-2</v>
      </c>
    </row>
    <row r="130" spans="7:11">
      <c r="G130">
        <v>129</v>
      </c>
      <c r="H130">
        <v>19</v>
      </c>
      <c r="I130">
        <v>4</v>
      </c>
      <c r="J130">
        <v>76</v>
      </c>
      <c r="K130">
        <f t="shared" ref="K130:K193" ca="1" si="58">RAND()</f>
        <v>0.21202997785730204</v>
      </c>
    </row>
    <row r="131" spans="7:11">
      <c r="G131">
        <v>130</v>
      </c>
      <c r="H131">
        <v>38</v>
      </c>
      <c r="I131">
        <v>2</v>
      </c>
      <c r="J131">
        <v>76</v>
      </c>
      <c r="K131">
        <f t="shared" ca="1" si="58"/>
        <v>0.5821034595615262</v>
      </c>
    </row>
    <row r="132" spans="7:11">
      <c r="G132">
        <v>131</v>
      </c>
      <c r="H132">
        <v>7</v>
      </c>
      <c r="I132">
        <v>11</v>
      </c>
      <c r="J132">
        <v>77</v>
      </c>
      <c r="K132">
        <f t="shared" ca="1" si="58"/>
        <v>0.20642212820130657</v>
      </c>
    </row>
    <row r="133" spans="7:11">
      <c r="G133">
        <v>132</v>
      </c>
      <c r="H133">
        <v>11</v>
      </c>
      <c r="I133">
        <v>7</v>
      </c>
      <c r="J133">
        <v>77</v>
      </c>
      <c r="K133">
        <f t="shared" ca="1" si="58"/>
        <v>0.56324267753148405</v>
      </c>
    </row>
    <row r="134" spans="7:11">
      <c r="G134">
        <v>133</v>
      </c>
      <c r="H134">
        <v>6</v>
      </c>
      <c r="I134">
        <v>13</v>
      </c>
      <c r="J134">
        <v>78</v>
      </c>
      <c r="K134">
        <f t="shared" ca="1" si="58"/>
        <v>0.92813348836498566</v>
      </c>
    </row>
    <row r="135" spans="7:11">
      <c r="G135">
        <v>134</v>
      </c>
      <c r="H135">
        <v>3</v>
      </c>
      <c r="I135">
        <v>26</v>
      </c>
      <c r="J135">
        <v>78</v>
      </c>
      <c r="K135">
        <f t="shared" ca="1" si="58"/>
        <v>0.7268929233054664</v>
      </c>
    </row>
    <row r="136" spans="7:11">
      <c r="G136">
        <v>135</v>
      </c>
      <c r="H136">
        <v>2</v>
      </c>
      <c r="I136">
        <v>39</v>
      </c>
      <c r="J136">
        <v>78</v>
      </c>
      <c r="K136">
        <f t="shared" ca="1" si="58"/>
        <v>3.2810013874289723E-2</v>
      </c>
    </row>
    <row r="137" spans="7:11">
      <c r="G137">
        <v>136</v>
      </c>
      <c r="H137">
        <v>13</v>
      </c>
      <c r="I137">
        <v>6</v>
      </c>
      <c r="J137">
        <v>78</v>
      </c>
      <c r="K137">
        <f t="shared" ca="1" si="58"/>
        <v>0.18579156532150254</v>
      </c>
    </row>
    <row r="138" spans="7:11">
      <c r="G138">
        <v>137</v>
      </c>
      <c r="H138">
        <v>26</v>
      </c>
      <c r="I138">
        <v>3</v>
      </c>
      <c r="J138">
        <v>78</v>
      </c>
      <c r="K138">
        <f t="shared" ca="1" si="58"/>
        <v>0.33504593540912286</v>
      </c>
    </row>
    <row r="139" spans="7:11">
      <c r="G139">
        <v>138</v>
      </c>
      <c r="H139">
        <v>39</v>
      </c>
      <c r="I139">
        <v>2</v>
      </c>
      <c r="J139">
        <v>78</v>
      </c>
      <c r="K139">
        <f t="shared" ca="1" si="58"/>
        <v>0.9685369260129093</v>
      </c>
    </row>
    <row r="140" spans="7:11">
      <c r="G140">
        <v>139</v>
      </c>
      <c r="H140">
        <v>8</v>
      </c>
      <c r="I140">
        <v>10</v>
      </c>
      <c r="J140">
        <v>80</v>
      </c>
      <c r="K140">
        <f t="shared" ca="1" si="58"/>
        <v>0.76110237869299002</v>
      </c>
    </row>
    <row r="141" spans="7:11">
      <c r="G141">
        <v>140</v>
      </c>
      <c r="H141">
        <v>5</v>
      </c>
      <c r="I141">
        <v>16</v>
      </c>
      <c r="J141">
        <v>80</v>
      </c>
      <c r="K141">
        <f t="shared" ca="1" si="58"/>
        <v>0.15767696652632246</v>
      </c>
    </row>
    <row r="142" spans="7:11">
      <c r="G142">
        <v>141</v>
      </c>
      <c r="H142">
        <v>4</v>
      </c>
      <c r="I142">
        <v>20</v>
      </c>
      <c r="J142">
        <v>80</v>
      </c>
      <c r="K142">
        <f t="shared" ca="1" si="58"/>
        <v>0.1467979309891696</v>
      </c>
    </row>
    <row r="143" spans="7:11">
      <c r="G143">
        <v>142</v>
      </c>
      <c r="H143">
        <v>2</v>
      </c>
      <c r="I143">
        <v>40</v>
      </c>
      <c r="J143">
        <v>80</v>
      </c>
      <c r="K143">
        <f t="shared" ca="1" si="58"/>
        <v>0.69978375194491083</v>
      </c>
    </row>
    <row r="144" spans="7:11">
      <c r="G144">
        <v>143</v>
      </c>
      <c r="H144">
        <v>10</v>
      </c>
      <c r="I144">
        <v>8</v>
      </c>
      <c r="J144">
        <v>80</v>
      </c>
      <c r="K144">
        <f t="shared" ca="1" si="58"/>
        <v>0.95489032856003497</v>
      </c>
    </row>
    <row r="145" spans="7:11">
      <c r="G145">
        <v>144</v>
      </c>
      <c r="H145">
        <v>16</v>
      </c>
      <c r="I145">
        <v>5</v>
      </c>
      <c r="J145">
        <v>80</v>
      </c>
      <c r="K145">
        <f t="shared" ca="1" si="58"/>
        <v>0.64689097422063946</v>
      </c>
    </row>
    <row r="146" spans="7:11">
      <c r="G146">
        <v>145</v>
      </c>
      <c r="H146">
        <v>20</v>
      </c>
      <c r="I146">
        <v>4</v>
      </c>
      <c r="J146">
        <v>80</v>
      </c>
      <c r="K146">
        <f t="shared" ca="1" si="58"/>
        <v>0.7384876373056537</v>
      </c>
    </row>
    <row r="147" spans="7:11">
      <c r="G147">
        <v>146</v>
      </c>
      <c r="H147">
        <v>40</v>
      </c>
      <c r="I147">
        <v>2</v>
      </c>
      <c r="J147">
        <v>80</v>
      </c>
      <c r="K147">
        <f t="shared" ca="1" si="58"/>
        <v>0.35004875245592193</v>
      </c>
    </row>
    <row r="148" spans="7:11">
      <c r="G148">
        <v>147</v>
      </c>
      <c r="H148">
        <v>3</v>
      </c>
      <c r="I148">
        <v>27</v>
      </c>
      <c r="J148">
        <v>81</v>
      </c>
      <c r="K148">
        <f t="shared" ca="1" si="58"/>
        <v>0.46990456060461838</v>
      </c>
    </row>
    <row r="149" spans="7:11">
      <c r="G149">
        <v>148</v>
      </c>
      <c r="H149">
        <v>27</v>
      </c>
      <c r="I149">
        <v>3</v>
      </c>
      <c r="J149">
        <v>81</v>
      </c>
      <c r="K149">
        <f t="shared" ca="1" si="58"/>
        <v>0.47602130163188705</v>
      </c>
    </row>
    <row r="150" spans="7:11">
      <c r="G150">
        <v>149</v>
      </c>
      <c r="H150">
        <v>2</v>
      </c>
      <c r="I150">
        <v>41</v>
      </c>
      <c r="J150">
        <v>82</v>
      </c>
      <c r="K150">
        <f t="shared" ca="1" si="58"/>
        <v>9.7063946917038457E-2</v>
      </c>
    </row>
    <row r="151" spans="7:11">
      <c r="G151">
        <v>150</v>
      </c>
      <c r="H151">
        <v>41</v>
      </c>
      <c r="I151">
        <v>2</v>
      </c>
      <c r="J151">
        <v>82</v>
      </c>
      <c r="K151">
        <f t="shared" ca="1" si="58"/>
        <v>0.92320701596786736</v>
      </c>
    </row>
    <row r="152" spans="7:11">
      <c r="G152">
        <v>151</v>
      </c>
      <c r="H152">
        <v>7</v>
      </c>
      <c r="I152">
        <v>12</v>
      </c>
      <c r="J152">
        <v>84</v>
      </c>
      <c r="K152">
        <f t="shared" ca="1" si="58"/>
        <v>0.34243712695424677</v>
      </c>
    </row>
    <row r="153" spans="7:11">
      <c r="G153">
        <v>152</v>
      </c>
      <c r="H153">
        <v>6</v>
      </c>
      <c r="I153">
        <v>14</v>
      </c>
      <c r="J153">
        <v>84</v>
      </c>
      <c r="K153">
        <f t="shared" ca="1" si="58"/>
        <v>0.47816171465574353</v>
      </c>
    </row>
    <row r="154" spans="7:11">
      <c r="G154">
        <v>153</v>
      </c>
      <c r="H154">
        <v>4</v>
      </c>
      <c r="I154">
        <v>21</v>
      </c>
      <c r="J154">
        <v>84</v>
      </c>
      <c r="K154">
        <f t="shared" ca="1" si="58"/>
        <v>0.61250810103516562</v>
      </c>
    </row>
    <row r="155" spans="7:11">
      <c r="G155">
        <v>154</v>
      </c>
      <c r="H155">
        <v>3</v>
      </c>
      <c r="I155">
        <v>28</v>
      </c>
      <c r="J155">
        <v>84</v>
      </c>
      <c r="K155">
        <f t="shared" ca="1" si="58"/>
        <v>0.42328587019738184</v>
      </c>
    </row>
    <row r="156" spans="7:11">
      <c r="G156">
        <v>155</v>
      </c>
      <c r="H156">
        <v>2</v>
      </c>
      <c r="I156">
        <v>42</v>
      </c>
      <c r="J156">
        <v>84</v>
      </c>
      <c r="K156">
        <f t="shared" ca="1" si="58"/>
        <v>0.50600359024507569</v>
      </c>
    </row>
    <row r="157" spans="7:11">
      <c r="G157">
        <v>156</v>
      </c>
      <c r="H157">
        <v>12</v>
      </c>
      <c r="I157">
        <v>7</v>
      </c>
      <c r="J157">
        <v>84</v>
      </c>
      <c r="K157">
        <f t="shared" ca="1" si="58"/>
        <v>0.34870250983768347</v>
      </c>
    </row>
    <row r="158" spans="7:11">
      <c r="G158">
        <v>157</v>
      </c>
      <c r="H158">
        <v>14</v>
      </c>
      <c r="I158">
        <v>6</v>
      </c>
      <c r="J158">
        <v>84</v>
      </c>
      <c r="K158">
        <f t="shared" ca="1" si="58"/>
        <v>0.60248919583220051</v>
      </c>
    </row>
    <row r="159" spans="7:11">
      <c r="G159">
        <v>158</v>
      </c>
      <c r="H159">
        <v>21</v>
      </c>
      <c r="I159">
        <v>4</v>
      </c>
      <c r="J159">
        <v>84</v>
      </c>
      <c r="K159">
        <f t="shared" ca="1" si="58"/>
        <v>0.76566406319546143</v>
      </c>
    </row>
    <row r="160" spans="7:11">
      <c r="G160">
        <v>159</v>
      </c>
      <c r="H160">
        <v>28</v>
      </c>
      <c r="I160">
        <v>3</v>
      </c>
      <c r="J160">
        <v>84</v>
      </c>
      <c r="K160">
        <f t="shared" ca="1" si="58"/>
        <v>6.3498736369453468E-2</v>
      </c>
    </row>
    <row r="161" spans="7:11">
      <c r="G161">
        <v>160</v>
      </c>
      <c r="H161">
        <v>42</v>
      </c>
      <c r="I161">
        <v>2</v>
      </c>
      <c r="J161">
        <v>84</v>
      </c>
      <c r="K161">
        <f t="shared" ca="1" si="58"/>
        <v>6.5874671403785001E-3</v>
      </c>
    </row>
    <row r="162" spans="7:11">
      <c r="G162">
        <v>161</v>
      </c>
      <c r="H162">
        <v>5</v>
      </c>
      <c r="I162">
        <v>17</v>
      </c>
      <c r="J162">
        <v>85</v>
      </c>
      <c r="K162">
        <f t="shared" ca="1" si="58"/>
        <v>0.13109954370657628</v>
      </c>
    </row>
    <row r="163" spans="7:11">
      <c r="G163">
        <v>162</v>
      </c>
      <c r="H163">
        <v>17</v>
      </c>
      <c r="I163">
        <v>5</v>
      </c>
      <c r="J163">
        <v>85</v>
      </c>
      <c r="K163">
        <f t="shared" ca="1" si="58"/>
        <v>0.69251633280315472</v>
      </c>
    </row>
    <row r="164" spans="7:11">
      <c r="G164">
        <v>163</v>
      </c>
      <c r="H164">
        <v>2</v>
      </c>
      <c r="I164">
        <v>43</v>
      </c>
      <c r="J164">
        <v>86</v>
      </c>
      <c r="K164">
        <f t="shared" ca="1" si="58"/>
        <v>0.66810128514643208</v>
      </c>
    </row>
    <row r="165" spans="7:11">
      <c r="G165">
        <v>164</v>
      </c>
      <c r="H165">
        <v>43</v>
      </c>
      <c r="I165">
        <v>2</v>
      </c>
      <c r="J165">
        <v>86</v>
      </c>
      <c r="K165">
        <f t="shared" ca="1" si="58"/>
        <v>0.34410917004761821</v>
      </c>
    </row>
    <row r="166" spans="7:11">
      <c r="G166">
        <v>165</v>
      </c>
      <c r="H166">
        <v>3</v>
      </c>
      <c r="I166">
        <v>29</v>
      </c>
      <c r="J166">
        <v>87</v>
      </c>
      <c r="K166">
        <f t="shared" ca="1" si="58"/>
        <v>0.49865218993449911</v>
      </c>
    </row>
    <row r="167" spans="7:11">
      <c r="G167">
        <v>166</v>
      </c>
      <c r="H167">
        <v>29</v>
      </c>
      <c r="I167">
        <v>3</v>
      </c>
      <c r="J167">
        <v>87</v>
      </c>
      <c r="K167">
        <f t="shared" ca="1" si="58"/>
        <v>0.89243995801816811</v>
      </c>
    </row>
    <row r="168" spans="7:11">
      <c r="G168">
        <v>167</v>
      </c>
      <c r="H168">
        <v>8</v>
      </c>
      <c r="I168">
        <v>11</v>
      </c>
      <c r="J168">
        <v>88</v>
      </c>
      <c r="K168">
        <f t="shared" ca="1" si="58"/>
        <v>0.78230290219248166</v>
      </c>
    </row>
    <row r="169" spans="7:11">
      <c r="G169">
        <v>168</v>
      </c>
      <c r="H169">
        <v>4</v>
      </c>
      <c r="I169">
        <v>22</v>
      </c>
      <c r="J169">
        <v>88</v>
      </c>
      <c r="K169">
        <f t="shared" ca="1" si="58"/>
        <v>0.21260549161612774</v>
      </c>
    </row>
    <row r="170" spans="7:11">
      <c r="G170">
        <v>169</v>
      </c>
      <c r="H170">
        <v>2</v>
      </c>
      <c r="I170">
        <v>44</v>
      </c>
      <c r="J170">
        <v>88</v>
      </c>
      <c r="K170">
        <f t="shared" ca="1" si="58"/>
        <v>0.15797946880771918</v>
      </c>
    </row>
    <row r="171" spans="7:11">
      <c r="G171">
        <v>170</v>
      </c>
      <c r="H171">
        <v>11</v>
      </c>
      <c r="I171">
        <v>8</v>
      </c>
      <c r="J171">
        <v>88</v>
      </c>
      <c r="K171">
        <f t="shared" ca="1" si="58"/>
        <v>0.19567891841699048</v>
      </c>
    </row>
    <row r="172" spans="7:11">
      <c r="G172">
        <v>171</v>
      </c>
      <c r="H172">
        <v>22</v>
      </c>
      <c r="I172">
        <v>4</v>
      </c>
      <c r="J172">
        <v>88</v>
      </c>
      <c r="K172">
        <f t="shared" ca="1" si="58"/>
        <v>0.8037861753018376</v>
      </c>
    </row>
    <row r="173" spans="7:11">
      <c r="G173">
        <v>172</v>
      </c>
      <c r="H173">
        <v>44</v>
      </c>
      <c r="I173">
        <v>2</v>
      </c>
      <c r="J173">
        <v>88</v>
      </c>
      <c r="K173">
        <f t="shared" ca="1" si="58"/>
        <v>0.44758126548838439</v>
      </c>
    </row>
    <row r="174" spans="7:11">
      <c r="G174">
        <v>173</v>
      </c>
      <c r="H174">
        <v>9</v>
      </c>
      <c r="I174">
        <v>10</v>
      </c>
      <c r="J174">
        <v>90</v>
      </c>
      <c r="K174">
        <f t="shared" ca="1" si="58"/>
        <v>0.12601327429913534</v>
      </c>
    </row>
    <row r="175" spans="7:11">
      <c r="G175">
        <v>174</v>
      </c>
      <c r="H175">
        <v>6</v>
      </c>
      <c r="I175">
        <v>15</v>
      </c>
      <c r="J175">
        <v>90</v>
      </c>
      <c r="K175">
        <f t="shared" ca="1" si="58"/>
        <v>0.43270304836523921</v>
      </c>
    </row>
    <row r="176" spans="7:11">
      <c r="G176">
        <v>175</v>
      </c>
      <c r="H176">
        <v>5</v>
      </c>
      <c r="I176">
        <v>18</v>
      </c>
      <c r="J176">
        <v>90</v>
      </c>
      <c r="K176">
        <f t="shared" ca="1" si="58"/>
        <v>0.90174097753605675</v>
      </c>
    </row>
    <row r="177" spans="7:11">
      <c r="G177">
        <v>176</v>
      </c>
      <c r="H177">
        <v>3</v>
      </c>
      <c r="I177">
        <v>30</v>
      </c>
      <c r="J177">
        <v>90</v>
      </c>
      <c r="K177">
        <f t="shared" ca="1" si="58"/>
        <v>1.3822773127959209E-2</v>
      </c>
    </row>
    <row r="178" spans="7:11">
      <c r="G178">
        <v>177</v>
      </c>
      <c r="H178">
        <v>2</v>
      </c>
      <c r="I178">
        <v>45</v>
      </c>
      <c r="J178">
        <v>90</v>
      </c>
      <c r="K178">
        <f t="shared" ca="1" si="58"/>
        <v>0.80194648646592714</v>
      </c>
    </row>
    <row r="179" spans="7:11">
      <c r="G179">
        <v>178</v>
      </c>
      <c r="H179">
        <v>10</v>
      </c>
      <c r="I179">
        <v>9</v>
      </c>
      <c r="J179">
        <v>90</v>
      </c>
      <c r="K179">
        <f t="shared" ca="1" si="58"/>
        <v>0.67655744913904847</v>
      </c>
    </row>
    <row r="180" spans="7:11">
      <c r="G180">
        <v>179</v>
      </c>
      <c r="H180">
        <v>15</v>
      </c>
      <c r="I180">
        <v>6</v>
      </c>
      <c r="J180">
        <v>90</v>
      </c>
      <c r="K180">
        <f t="shared" ca="1" si="58"/>
        <v>0.54918846939682719</v>
      </c>
    </row>
    <row r="181" spans="7:11">
      <c r="G181">
        <v>180</v>
      </c>
      <c r="H181">
        <v>18</v>
      </c>
      <c r="I181">
        <v>5</v>
      </c>
      <c r="J181">
        <v>90</v>
      </c>
      <c r="K181">
        <f t="shared" ca="1" si="58"/>
        <v>0.78311336363888984</v>
      </c>
    </row>
    <row r="182" spans="7:11">
      <c r="G182">
        <v>181</v>
      </c>
      <c r="H182">
        <v>30</v>
      </c>
      <c r="I182">
        <v>3</v>
      </c>
      <c r="J182">
        <v>90</v>
      </c>
      <c r="K182">
        <f t="shared" ca="1" si="58"/>
        <v>0.64325008186426746</v>
      </c>
    </row>
    <row r="183" spans="7:11">
      <c r="G183">
        <v>182</v>
      </c>
      <c r="H183">
        <v>45</v>
      </c>
      <c r="I183">
        <v>2</v>
      </c>
      <c r="J183">
        <v>90</v>
      </c>
      <c r="K183">
        <f t="shared" ca="1" si="58"/>
        <v>0.36022053505468499</v>
      </c>
    </row>
    <row r="184" spans="7:11">
      <c r="G184">
        <v>183</v>
      </c>
      <c r="H184">
        <v>7</v>
      </c>
      <c r="I184">
        <v>13</v>
      </c>
      <c r="J184">
        <v>91</v>
      </c>
      <c r="K184">
        <f t="shared" ca="1" si="58"/>
        <v>0.52236822604215782</v>
      </c>
    </row>
    <row r="185" spans="7:11">
      <c r="G185">
        <v>184</v>
      </c>
      <c r="H185">
        <v>13</v>
      </c>
      <c r="I185">
        <v>7</v>
      </c>
      <c r="J185">
        <v>91</v>
      </c>
      <c r="K185">
        <f t="shared" ca="1" si="58"/>
        <v>0.827412778386031</v>
      </c>
    </row>
    <row r="186" spans="7:11">
      <c r="G186">
        <v>185</v>
      </c>
      <c r="H186">
        <v>4</v>
      </c>
      <c r="I186">
        <v>23</v>
      </c>
      <c r="J186">
        <v>92</v>
      </c>
      <c r="K186">
        <f t="shared" ca="1" si="58"/>
        <v>0.583070350057314</v>
      </c>
    </row>
    <row r="187" spans="7:11">
      <c r="G187">
        <v>186</v>
      </c>
      <c r="H187">
        <v>2</v>
      </c>
      <c r="I187">
        <v>46</v>
      </c>
      <c r="J187">
        <v>92</v>
      </c>
      <c r="K187">
        <f t="shared" ca="1" si="58"/>
        <v>6.0325564856493763E-2</v>
      </c>
    </row>
    <row r="188" spans="7:11">
      <c r="G188">
        <v>187</v>
      </c>
      <c r="H188">
        <v>23</v>
      </c>
      <c r="I188">
        <v>4</v>
      </c>
      <c r="J188">
        <v>92</v>
      </c>
      <c r="K188">
        <f t="shared" ca="1" si="58"/>
        <v>0.48009873939248138</v>
      </c>
    </row>
    <row r="189" spans="7:11">
      <c r="G189">
        <v>188</v>
      </c>
      <c r="H189">
        <v>46</v>
      </c>
      <c r="I189">
        <v>2</v>
      </c>
      <c r="J189">
        <v>92</v>
      </c>
      <c r="K189">
        <f t="shared" ca="1" si="58"/>
        <v>0.57073402522086614</v>
      </c>
    </row>
    <row r="190" spans="7:11">
      <c r="G190">
        <v>189</v>
      </c>
      <c r="H190">
        <v>3</v>
      </c>
      <c r="I190">
        <v>31</v>
      </c>
      <c r="J190">
        <v>93</v>
      </c>
      <c r="K190">
        <f t="shared" ca="1" si="58"/>
        <v>0.86555700485559006</v>
      </c>
    </row>
    <row r="191" spans="7:11">
      <c r="G191">
        <v>190</v>
      </c>
      <c r="H191">
        <v>31</v>
      </c>
      <c r="I191">
        <v>3</v>
      </c>
      <c r="J191">
        <v>93</v>
      </c>
      <c r="K191">
        <f t="shared" ca="1" si="58"/>
        <v>0.46082130499553675</v>
      </c>
    </row>
    <row r="192" spans="7:11">
      <c r="G192">
        <v>191</v>
      </c>
      <c r="H192">
        <v>2</v>
      </c>
      <c r="I192">
        <v>47</v>
      </c>
      <c r="J192">
        <v>94</v>
      </c>
      <c r="K192">
        <f t="shared" ca="1" si="58"/>
        <v>0.35950349436522799</v>
      </c>
    </row>
    <row r="193" spans="7:11">
      <c r="G193">
        <v>192</v>
      </c>
      <c r="H193">
        <v>47</v>
      </c>
      <c r="I193">
        <v>2</v>
      </c>
      <c r="J193">
        <v>94</v>
      </c>
      <c r="K193">
        <f t="shared" ca="1" si="58"/>
        <v>0.97754350272163126</v>
      </c>
    </row>
    <row r="194" spans="7:11">
      <c r="G194">
        <v>193</v>
      </c>
      <c r="H194">
        <v>5</v>
      </c>
      <c r="I194">
        <v>19</v>
      </c>
      <c r="J194">
        <v>95</v>
      </c>
      <c r="K194">
        <f t="shared" ref="K194:K213" ca="1" si="59">RAND()</f>
        <v>0.91534048125118339</v>
      </c>
    </row>
    <row r="195" spans="7:11">
      <c r="G195">
        <v>194</v>
      </c>
      <c r="H195">
        <v>19</v>
      </c>
      <c r="I195">
        <v>5</v>
      </c>
      <c r="J195">
        <v>95</v>
      </c>
      <c r="K195">
        <f t="shared" ca="1" si="59"/>
        <v>0.26848781373008901</v>
      </c>
    </row>
    <row r="196" spans="7:11">
      <c r="G196">
        <v>195</v>
      </c>
      <c r="H196">
        <v>8</v>
      </c>
      <c r="I196">
        <v>12</v>
      </c>
      <c r="J196">
        <v>96</v>
      </c>
      <c r="K196">
        <f t="shared" ca="1" si="59"/>
        <v>0.31394817161633304</v>
      </c>
    </row>
    <row r="197" spans="7:11">
      <c r="G197">
        <v>196</v>
      </c>
      <c r="H197">
        <v>6</v>
      </c>
      <c r="I197">
        <v>16</v>
      </c>
      <c r="J197">
        <v>96</v>
      </c>
      <c r="K197">
        <f t="shared" ca="1" si="59"/>
        <v>0.84688451660899533</v>
      </c>
    </row>
    <row r="198" spans="7:11">
      <c r="G198">
        <v>197</v>
      </c>
      <c r="H198">
        <v>4</v>
      </c>
      <c r="I198">
        <v>24</v>
      </c>
      <c r="J198">
        <v>96</v>
      </c>
      <c r="K198">
        <f t="shared" ca="1" si="59"/>
        <v>0.57532645237284741</v>
      </c>
    </row>
    <row r="199" spans="7:11">
      <c r="G199">
        <v>198</v>
      </c>
      <c r="H199">
        <v>3</v>
      </c>
      <c r="I199">
        <v>32</v>
      </c>
      <c r="J199">
        <v>96</v>
      </c>
      <c r="K199">
        <f t="shared" ca="1" si="59"/>
        <v>9.7059351703172148E-2</v>
      </c>
    </row>
    <row r="200" spans="7:11">
      <c r="G200">
        <v>199</v>
      </c>
      <c r="H200">
        <v>2</v>
      </c>
      <c r="I200">
        <v>48</v>
      </c>
      <c r="J200">
        <v>96</v>
      </c>
      <c r="K200">
        <f t="shared" ca="1" si="59"/>
        <v>0.31709552719692979</v>
      </c>
    </row>
    <row r="201" spans="7:11">
      <c r="G201">
        <v>200</v>
      </c>
      <c r="H201">
        <v>12</v>
      </c>
      <c r="I201">
        <v>8</v>
      </c>
      <c r="J201">
        <v>96</v>
      </c>
      <c r="K201">
        <f t="shared" ca="1" si="59"/>
        <v>0.782731137613216</v>
      </c>
    </row>
    <row r="202" spans="7:11">
      <c r="G202">
        <v>201</v>
      </c>
      <c r="H202">
        <v>16</v>
      </c>
      <c r="I202">
        <v>6</v>
      </c>
      <c r="J202">
        <v>96</v>
      </c>
      <c r="K202">
        <f t="shared" ca="1" si="59"/>
        <v>0.25605759982257492</v>
      </c>
    </row>
    <row r="203" spans="7:11">
      <c r="G203">
        <v>202</v>
      </c>
      <c r="H203">
        <v>24</v>
      </c>
      <c r="I203">
        <v>4</v>
      </c>
      <c r="J203">
        <v>96</v>
      </c>
      <c r="K203">
        <f t="shared" ca="1" si="59"/>
        <v>0.94250614258003362</v>
      </c>
    </row>
    <row r="204" spans="7:11">
      <c r="G204">
        <v>203</v>
      </c>
      <c r="H204">
        <v>32</v>
      </c>
      <c r="I204">
        <v>3</v>
      </c>
      <c r="J204">
        <v>96</v>
      </c>
      <c r="K204">
        <f t="shared" ca="1" si="59"/>
        <v>0.29888988792744398</v>
      </c>
    </row>
    <row r="205" spans="7:11">
      <c r="G205">
        <v>204</v>
      </c>
      <c r="H205">
        <v>48</v>
      </c>
      <c r="I205">
        <v>2</v>
      </c>
      <c r="J205">
        <v>96</v>
      </c>
      <c r="K205">
        <f t="shared" ca="1" si="59"/>
        <v>0.41009848206093946</v>
      </c>
    </row>
    <row r="206" spans="7:11">
      <c r="G206">
        <v>205</v>
      </c>
      <c r="H206">
        <v>7</v>
      </c>
      <c r="I206">
        <v>14</v>
      </c>
      <c r="J206">
        <v>98</v>
      </c>
      <c r="K206">
        <f t="shared" ca="1" si="59"/>
        <v>0.10357322884921238</v>
      </c>
    </row>
    <row r="207" spans="7:11">
      <c r="G207">
        <v>206</v>
      </c>
      <c r="H207">
        <v>2</v>
      </c>
      <c r="I207">
        <v>49</v>
      </c>
      <c r="J207">
        <v>98</v>
      </c>
      <c r="K207">
        <f t="shared" ca="1" si="59"/>
        <v>6.2231360448598672E-2</v>
      </c>
    </row>
    <row r="208" spans="7:11">
      <c r="G208">
        <v>207</v>
      </c>
      <c r="H208">
        <v>14</v>
      </c>
      <c r="I208">
        <v>7</v>
      </c>
      <c r="J208">
        <v>98</v>
      </c>
      <c r="K208">
        <f t="shared" ca="1" si="59"/>
        <v>0.31388400690216978</v>
      </c>
    </row>
    <row r="209" spans="7:11">
      <c r="G209">
        <v>208</v>
      </c>
      <c r="H209">
        <v>49</v>
      </c>
      <c r="I209">
        <v>2</v>
      </c>
      <c r="J209">
        <v>98</v>
      </c>
      <c r="K209">
        <f t="shared" ca="1" si="59"/>
        <v>0.45446633111454937</v>
      </c>
    </row>
    <row r="210" spans="7:11">
      <c r="G210">
        <v>209</v>
      </c>
      <c r="H210">
        <v>9</v>
      </c>
      <c r="I210">
        <v>11</v>
      </c>
      <c r="J210">
        <v>99</v>
      </c>
      <c r="K210">
        <f t="shared" ca="1" si="59"/>
        <v>0.66500564027238784</v>
      </c>
    </row>
    <row r="211" spans="7:11">
      <c r="G211">
        <v>210</v>
      </c>
      <c r="H211">
        <v>3</v>
      </c>
      <c r="I211">
        <v>33</v>
      </c>
      <c r="J211">
        <v>99</v>
      </c>
      <c r="K211">
        <f t="shared" ca="1" si="59"/>
        <v>0.78881751355852181</v>
      </c>
    </row>
    <row r="212" spans="7:11">
      <c r="G212">
        <v>211</v>
      </c>
      <c r="H212">
        <v>11</v>
      </c>
      <c r="I212">
        <v>9</v>
      </c>
      <c r="J212">
        <v>99</v>
      </c>
      <c r="K212">
        <f t="shared" ca="1" si="59"/>
        <v>0.44282793919527119</v>
      </c>
    </row>
    <row r="213" spans="7:11">
      <c r="G213">
        <v>212</v>
      </c>
      <c r="H213">
        <v>33</v>
      </c>
      <c r="I213">
        <v>3</v>
      </c>
      <c r="J213">
        <v>99</v>
      </c>
      <c r="K213">
        <f t="shared" ca="1" si="59"/>
        <v>0.91042871886834331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93"/>
  <sheetViews>
    <sheetView workbookViewId="0">
      <selection activeCell="O4" sqref="O4:Q6"/>
    </sheetView>
  </sheetViews>
  <sheetFormatPr defaultRowHeight="12"/>
  <cols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9</v>
      </c>
      <c r="E1" s="28"/>
      <c r="F1" s="28"/>
      <c r="G1" s="28"/>
      <c r="H1" s="28"/>
    </row>
    <row r="2" spans="1:17" ht="32.25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>B4</f>
        <v>1</v>
      </c>
      <c r="B4">
        <v>1</v>
      </c>
      <c r="C4" t="s">
        <v>5</v>
      </c>
      <c r="D4" t="str">
        <f ca="1">VLOOKUP(A4,qa,2)</f>
        <v>2 の 3 倍はいくらですか。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>B9</f>
        <v>2</v>
      </c>
      <c r="B9">
        <v>2</v>
      </c>
      <c r="C9" t="s">
        <v>5</v>
      </c>
      <c r="D9" t="str">
        <f ca="1">VLOOKUP(A9,qa,2)</f>
        <v>3 の 3 倍はいくらですか。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>B14</f>
        <v>3</v>
      </c>
      <c r="B14">
        <v>3</v>
      </c>
      <c r="C14" t="s">
        <v>5</v>
      </c>
      <c r="D14" t="str">
        <f ca="1">VLOOKUP(A14,qa,2)</f>
        <v>2 の 8 倍はいくらですか。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>B19</f>
        <v>4</v>
      </c>
      <c r="B19">
        <v>4</v>
      </c>
      <c r="C19" t="s">
        <v>5</v>
      </c>
      <c r="D19" t="str">
        <f ca="1">VLOOKUP(A19,qa,2)</f>
        <v>4 の 5 倍はいくらですか。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>B24</f>
        <v>5</v>
      </c>
      <c r="B24">
        <v>5</v>
      </c>
      <c r="C24" t="s">
        <v>5</v>
      </c>
      <c r="D24" t="str">
        <f ca="1">VLOOKUP(A24,qa,2)</f>
        <v>9 の 3 倍はいくらですか。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>B29</f>
        <v>6</v>
      </c>
      <c r="B29">
        <v>6</v>
      </c>
      <c r="C29" t="s">
        <v>5</v>
      </c>
      <c r="D29" t="str">
        <f ca="1">VLOOKUP(A29,qa,2)</f>
        <v>7 の 5 倍はいくらですか。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>B34</f>
        <v>7</v>
      </c>
      <c r="B34">
        <v>7</v>
      </c>
      <c r="C34" t="s">
        <v>5</v>
      </c>
      <c r="D34" t="str">
        <f ca="1">VLOOKUP(A34,qa,2)</f>
        <v>7 の 6 倍はいくらですか。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>B39</f>
        <v>8</v>
      </c>
      <c r="B39">
        <v>8</v>
      </c>
      <c r="C39" t="s">
        <v>5</v>
      </c>
      <c r="D39" t="str">
        <f ca="1">VLOOKUP(A39,qa,2)</f>
        <v>5 の 9 倍はいくらですか。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>B44</f>
        <v>9</v>
      </c>
      <c r="B44">
        <v>9</v>
      </c>
      <c r="C44" t="s">
        <v>5</v>
      </c>
      <c r="D44" t="str">
        <f ca="1">VLOOKUP(A44,qa,2)</f>
        <v>6 の 9 倍はいくらですか。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10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>B50</f>
        <v>1</v>
      </c>
      <c r="B50">
        <v>1</v>
      </c>
      <c r="C50" t="s">
        <v>5</v>
      </c>
      <c r="D50" t="str">
        <f ca="1">VLOOKUP(A50,qa,2)</f>
        <v>2 の 3 倍はいくらですか。</v>
      </c>
    </row>
    <row r="51" spans="1:12" ht="15" customHeight="1">
      <c r="C51" s="21" t="str">
        <f ca="1">VLOOKUP(A50,qa,3)</f>
        <v>2</v>
      </c>
      <c r="D51" s="23" t="str">
        <f>VLOOKUP(A50,qa,5)</f>
        <v/>
      </c>
      <c r="F51" t="s">
        <v>6</v>
      </c>
      <c r="G51" s="25" t="str">
        <f ca="1">VLOOKUP(A50,qa,6)</f>
        <v>2×3＝6</v>
      </c>
      <c r="H51" s="25"/>
      <c r="J51" s="26" t="str">
        <f ca="1">VLOOKUP(A50,qa,7)</f>
        <v>6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 ca="1">VLOOKUP(A50,qa,4)</f>
        <v>3</v>
      </c>
    </row>
    <row r="54" spans="1:12" ht="15" customHeight="1"/>
    <row r="55" spans="1:12" ht="15" customHeight="1">
      <c r="A55">
        <f>B55</f>
        <v>2</v>
      </c>
      <c r="B55">
        <v>2</v>
      </c>
      <c r="C55" t="s">
        <v>5</v>
      </c>
      <c r="D55" t="str">
        <f ca="1">VLOOKUP(A55,qa,2)</f>
        <v>3 の 3 倍はいくらですか。</v>
      </c>
    </row>
    <row r="56" spans="1:12" ht="15" customHeight="1">
      <c r="C56" s="21" t="str">
        <f ca="1">VLOOKUP(A55,qa,3)</f>
        <v>3</v>
      </c>
      <c r="D56" s="23" t="str">
        <f>VLOOKUP(A55,qa,5)</f>
        <v/>
      </c>
      <c r="F56" t="s">
        <v>6</v>
      </c>
      <c r="G56" s="25" t="str">
        <f ca="1">VLOOKUP(A55,qa,6)</f>
        <v>3×3＝9</v>
      </c>
      <c r="H56" s="25"/>
      <c r="J56" s="26" t="str">
        <f ca="1">VLOOKUP(A55,qa,7)</f>
        <v>9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 ca="1">VLOOKUP(A55,qa,4)</f>
        <v>3</v>
      </c>
    </row>
    <row r="59" spans="1:12" ht="15" customHeight="1"/>
    <row r="60" spans="1:12" ht="15" customHeight="1">
      <c r="A60">
        <f>B60</f>
        <v>3</v>
      </c>
      <c r="B60">
        <v>3</v>
      </c>
      <c r="C60" t="s">
        <v>5</v>
      </c>
      <c r="D60" t="str">
        <f ca="1">VLOOKUP(A60,qa,2)</f>
        <v>2 の 8 倍はいくらですか。</v>
      </c>
    </row>
    <row r="61" spans="1:12" ht="15" customHeight="1">
      <c r="C61" s="21" t="str">
        <f ca="1">VLOOKUP(A60,qa,3)</f>
        <v>2</v>
      </c>
      <c r="D61" s="23" t="str">
        <f>VLOOKUP(A60,qa,5)</f>
        <v/>
      </c>
      <c r="F61" t="s">
        <v>6</v>
      </c>
      <c r="G61" s="25" t="str">
        <f ca="1">VLOOKUP(A60,qa,6)</f>
        <v>2×8＝16</v>
      </c>
      <c r="H61" s="25"/>
      <c r="J61" s="26" t="str">
        <f ca="1">VLOOKUP(A60,qa,7)</f>
        <v>16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 ca="1">VLOOKUP(A60,qa,4)</f>
        <v>8</v>
      </c>
    </row>
    <row r="64" spans="1:12" ht="15" customHeight="1"/>
    <row r="65" spans="1:12" ht="15" customHeight="1">
      <c r="A65">
        <f>B65</f>
        <v>4</v>
      </c>
      <c r="B65">
        <v>4</v>
      </c>
      <c r="C65" t="s">
        <v>5</v>
      </c>
      <c r="D65" t="str">
        <f ca="1">VLOOKUP(A65,qa,2)</f>
        <v>4 の 5 倍はいくらですか。</v>
      </c>
    </row>
    <row r="66" spans="1:12" ht="15" customHeight="1">
      <c r="C66" s="21" t="str">
        <f ca="1">VLOOKUP(A65,qa,3)</f>
        <v>4</v>
      </c>
      <c r="D66" s="23" t="str">
        <f>VLOOKUP(A65,qa,5)</f>
        <v/>
      </c>
      <c r="F66" t="s">
        <v>6</v>
      </c>
      <c r="G66" s="25" t="str">
        <f ca="1">VLOOKUP(A65,qa,6)</f>
        <v>4×5＝20</v>
      </c>
      <c r="H66" s="25"/>
      <c r="J66" s="26" t="str">
        <f ca="1">VLOOKUP(A65,qa,7)</f>
        <v>20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 ca="1">VLOOKUP(A65,qa,4)</f>
        <v>5</v>
      </c>
    </row>
    <row r="69" spans="1:12" ht="15" customHeight="1"/>
    <row r="70" spans="1:12" ht="15" customHeight="1">
      <c r="A70">
        <f>B70</f>
        <v>5</v>
      </c>
      <c r="B70">
        <v>5</v>
      </c>
      <c r="C70" t="s">
        <v>5</v>
      </c>
      <c r="D70" t="str">
        <f ca="1">VLOOKUP(A70,qa,2)</f>
        <v>9 の 3 倍はいくらですか。</v>
      </c>
    </row>
    <row r="71" spans="1:12" ht="15" customHeight="1">
      <c r="C71" s="21" t="str">
        <f ca="1">VLOOKUP(A70,qa,3)</f>
        <v>9</v>
      </c>
      <c r="D71" s="23" t="str">
        <f>VLOOKUP(A70,qa,5)</f>
        <v/>
      </c>
      <c r="F71" t="s">
        <v>6</v>
      </c>
      <c r="G71" s="25" t="str">
        <f ca="1">VLOOKUP(A70,qa,6)</f>
        <v>9×3＝27</v>
      </c>
      <c r="H71" s="25"/>
      <c r="J71" s="26" t="str">
        <f ca="1">VLOOKUP(A70,qa,7)</f>
        <v>27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 ca="1">VLOOKUP(A70,qa,4)</f>
        <v>3</v>
      </c>
    </row>
    <row r="74" spans="1:12" ht="15" customHeight="1"/>
    <row r="75" spans="1:12" ht="15" customHeight="1">
      <c r="A75">
        <f>B75</f>
        <v>6</v>
      </c>
      <c r="B75">
        <v>6</v>
      </c>
      <c r="C75" t="s">
        <v>5</v>
      </c>
      <c r="D75" t="str">
        <f ca="1">VLOOKUP(A75,qa,2)</f>
        <v>7 の 5 倍はいくらですか。</v>
      </c>
    </row>
    <row r="76" spans="1:12" ht="15" customHeight="1">
      <c r="C76" s="21" t="str">
        <f ca="1">VLOOKUP(A75,qa,3)</f>
        <v>7</v>
      </c>
      <c r="D76" s="23" t="str">
        <f>VLOOKUP(A75,qa,5)</f>
        <v/>
      </c>
      <c r="F76" t="s">
        <v>6</v>
      </c>
      <c r="G76" s="25" t="str">
        <f ca="1">VLOOKUP(A75,qa,6)</f>
        <v>7×5＝35</v>
      </c>
      <c r="H76" s="25"/>
      <c r="J76" s="26" t="str">
        <f ca="1">VLOOKUP(A75,qa,7)</f>
        <v>35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 ca="1">VLOOKUP(A75,qa,4)</f>
        <v>5</v>
      </c>
    </row>
    <row r="79" spans="1:12" ht="15" customHeight="1"/>
    <row r="80" spans="1:12" ht="15" customHeight="1">
      <c r="A80">
        <f>B80</f>
        <v>7</v>
      </c>
      <c r="B80">
        <v>7</v>
      </c>
      <c r="C80" t="s">
        <v>5</v>
      </c>
      <c r="D80" t="str">
        <f ca="1">VLOOKUP(A80,qa,2)</f>
        <v>7 の 6 倍はいくらですか。</v>
      </c>
    </row>
    <row r="81" spans="1:12" ht="15" customHeight="1">
      <c r="C81" s="21" t="str">
        <f ca="1">VLOOKUP(A80,qa,3)</f>
        <v>7</v>
      </c>
      <c r="D81" s="23" t="str">
        <f>VLOOKUP(A80,qa,5)</f>
        <v/>
      </c>
      <c r="F81" t="s">
        <v>6</v>
      </c>
      <c r="G81" s="25" t="str">
        <f ca="1">VLOOKUP(A80,qa,6)</f>
        <v>7×6＝42</v>
      </c>
      <c r="H81" s="25"/>
      <c r="J81" s="26" t="str">
        <f ca="1">VLOOKUP(A80,qa,7)</f>
        <v>42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 ca="1">VLOOKUP(A80,qa,4)</f>
        <v>6</v>
      </c>
    </row>
    <row r="84" spans="1:12" ht="15" customHeight="1"/>
    <row r="85" spans="1:12" ht="15" customHeight="1">
      <c r="A85">
        <f>B85</f>
        <v>8</v>
      </c>
      <c r="B85">
        <v>8</v>
      </c>
      <c r="C85" t="s">
        <v>5</v>
      </c>
      <c r="D85" t="str">
        <f ca="1">VLOOKUP(A85,qa,2)</f>
        <v>5 の 9 倍はいくらですか。</v>
      </c>
    </row>
    <row r="86" spans="1:12" ht="15" customHeight="1">
      <c r="C86" s="21" t="str">
        <f ca="1">VLOOKUP(A85,qa,3)</f>
        <v>5</v>
      </c>
      <c r="D86" s="23" t="str">
        <f>VLOOKUP(A85,qa,5)</f>
        <v/>
      </c>
      <c r="F86" t="s">
        <v>6</v>
      </c>
      <c r="G86" s="25" t="str">
        <f ca="1">VLOOKUP(A85,qa,6)</f>
        <v>5×9＝45</v>
      </c>
      <c r="H86" s="25"/>
      <c r="J86" s="26" t="str">
        <f ca="1">VLOOKUP(A85,qa,7)</f>
        <v>45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 ca="1">VLOOKUP(A85,qa,4)</f>
        <v>9</v>
      </c>
    </row>
    <row r="89" spans="1:12" ht="15" customHeight="1"/>
    <row r="90" spans="1:12" ht="15" customHeight="1">
      <c r="A90">
        <f>B90</f>
        <v>9</v>
      </c>
      <c r="B90">
        <v>9</v>
      </c>
      <c r="C90" t="s">
        <v>5</v>
      </c>
      <c r="D90" t="str">
        <f ca="1">VLOOKUP(A90,qa,2)</f>
        <v>6 の 9 倍はいくらですか。</v>
      </c>
    </row>
    <row r="91" spans="1:12" ht="15" customHeight="1">
      <c r="C91" s="21" t="str">
        <f ca="1">VLOOKUP(A90,qa,3)</f>
        <v>6</v>
      </c>
      <c r="D91" s="23" t="str">
        <f>VLOOKUP(A90,qa,5)</f>
        <v/>
      </c>
      <c r="F91" t="s">
        <v>6</v>
      </c>
      <c r="G91" s="25" t="str">
        <f ca="1">VLOOKUP(A90,qa,6)</f>
        <v>6×9＝54</v>
      </c>
      <c r="H91" s="25"/>
      <c r="J91" s="26" t="str">
        <f ca="1">VLOOKUP(A90,qa,7)</f>
        <v>54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 ca="1">VLOOKUP(A90,qa,4)</f>
        <v>9</v>
      </c>
    </row>
  </sheetData>
  <mergeCells count="42">
    <mergeCell ref="O4:Q6"/>
    <mergeCell ref="C51:C52"/>
    <mergeCell ref="D51:D52"/>
    <mergeCell ref="G51:H52"/>
    <mergeCell ref="J51:L52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Q93"/>
  <sheetViews>
    <sheetView workbookViewId="0">
      <selection activeCell="O4" sqref="O4:Q6"/>
    </sheetView>
  </sheetViews>
  <sheetFormatPr defaultRowHeight="12"/>
  <cols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11</v>
      </c>
      <c r="E1" s="28"/>
      <c r="F1" s="28"/>
      <c r="G1" s="28"/>
      <c r="H1" s="28"/>
    </row>
    <row r="2" spans="1:17" ht="32.25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>+B4+9</f>
        <v>10</v>
      </c>
      <c r="B4">
        <v>1</v>
      </c>
      <c r="C4" t="s">
        <v>5</v>
      </c>
      <c r="D4" t="str">
        <f ca="1">VLOOKUP(A4,qa,2)</f>
        <v>2 倍すると 8 になるもとの数はいくらですか。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>+B9+9</f>
        <v>11</v>
      </c>
      <c r="B9">
        <v>2</v>
      </c>
      <c r="C9" t="s">
        <v>5</v>
      </c>
      <c r="D9" t="str">
        <f ca="1">VLOOKUP(A9,qa,2)</f>
        <v>4 倍すると 12 になるもとの数はいくらですか。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>+B14+9</f>
        <v>12</v>
      </c>
      <c r="B14">
        <v>3</v>
      </c>
      <c r="C14" t="s">
        <v>5</v>
      </c>
      <c r="D14" t="str">
        <f ca="1">VLOOKUP(A14,qa,2)</f>
        <v>6 倍すると 18 になるもとの数はいくらですか。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>+B19+9</f>
        <v>13</v>
      </c>
      <c r="B19">
        <v>4</v>
      </c>
      <c r="C19" t="s">
        <v>5</v>
      </c>
      <c r="D19" t="str">
        <f ca="1">VLOOKUP(A19,qa,2)</f>
        <v>4 倍すると 24 になるもとの数はいくらですか。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>+B24+9</f>
        <v>14</v>
      </c>
      <c r="B24">
        <v>5</v>
      </c>
      <c r="C24" t="s">
        <v>5</v>
      </c>
      <c r="D24" t="str">
        <f ca="1">VLOOKUP(A24,qa,2)</f>
        <v>9 倍すると 27 になるもとの数はいくらですか。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>+B29+9</f>
        <v>15</v>
      </c>
      <c r="B29">
        <v>6</v>
      </c>
      <c r="C29" t="s">
        <v>5</v>
      </c>
      <c r="D29" t="str">
        <f ca="1">VLOOKUP(A29,qa,2)</f>
        <v>4 倍すると 36 になるもとの数はいくらですか。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>+B34+9</f>
        <v>16</v>
      </c>
      <c r="B34">
        <v>7</v>
      </c>
      <c r="C34" t="s">
        <v>5</v>
      </c>
      <c r="D34" t="str">
        <f ca="1">VLOOKUP(A34,qa,2)</f>
        <v>7 倍すると 42 になるもとの数はいくらですか。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>+B39+9</f>
        <v>17</v>
      </c>
      <c r="B39">
        <v>8</v>
      </c>
      <c r="C39" t="s">
        <v>5</v>
      </c>
      <c r="D39" t="str">
        <f ca="1">VLOOKUP(A39,qa,2)</f>
        <v>6 倍すると 48 になるもとの数はいくらですか。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>+B44+9</f>
        <v>18</v>
      </c>
      <c r="B44">
        <v>9</v>
      </c>
      <c r="C44" t="s">
        <v>5</v>
      </c>
      <c r="D44" t="str">
        <f ca="1">VLOOKUP(A44,qa,2)</f>
        <v>8 倍すると 56 になるもとの数はいくらですか。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12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>+B50+9</f>
        <v>10</v>
      </c>
      <c r="B50">
        <v>1</v>
      </c>
      <c r="C50" t="s">
        <v>5</v>
      </c>
      <c r="D50" t="str">
        <f ca="1">VLOOKUP(A50,qa,2)</f>
        <v>2 倍すると 8 になるもとの数はいくらですか。</v>
      </c>
    </row>
    <row r="51" spans="1:12" ht="15" customHeight="1">
      <c r="C51" s="21" t="str">
        <f>VLOOKUP(A50,qa,3)</f>
        <v/>
      </c>
      <c r="D51" s="23" t="str">
        <f ca="1">VLOOKUP(A50,qa,5)</f>
        <v>8</v>
      </c>
      <c r="F51" t="s">
        <v>6</v>
      </c>
      <c r="G51" s="25" t="str">
        <f ca="1">VLOOKUP(A50,qa,6)</f>
        <v>8÷2＝4</v>
      </c>
      <c r="H51" s="25"/>
      <c r="J51" s="26" t="str">
        <f ca="1">VLOOKUP(A50,qa,7)</f>
        <v>4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 ca="1">VLOOKUP(A50,qa,4)</f>
        <v>2</v>
      </c>
    </row>
    <row r="54" spans="1:12" ht="15" customHeight="1"/>
    <row r="55" spans="1:12" ht="15" customHeight="1">
      <c r="A55">
        <f>+B55+9</f>
        <v>11</v>
      </c>
      <c r="B55">
        <v>2</v>
      </c>
      <c r="C55" t="s">
        <v>5</v>
      </c>
      <c r="D55" t="str">
        <f ca="1">VLOOKUP(A55,qa,2)</f>
        <v>4 倍すると 12 になるもとの数はいくらですか。</v>
      </c>
    </row>
    <row r="56" spans="1:12" ht="15" customHeight="1">
      <c r="C56" s="21" t="str">
        <f>VLOOKUP(A55,qa,3)</f>
        <v/>
      </c>
      <c r="D56" s="23" t="str">
        <f ca="1">VLOOKUP(A55,qa,5)</f>
        <v>12</v>
      </c>
      <c r="F56" t="s">
        <v>6</v>
      </c>
      <c r="G56" s="25" t="str">
        <f ca="1">VLOOKUP(A55,qa,6)</f>
        <v>12÷4＝3</v>
      </c>
      <c r="H56" s="25"/>
      <c r="J56" s="26" t="str">
        <f ca="1">VLOOKUP(A55,qa,7)</f>
        <v>3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 ca="1">VLOOKUP(A55,qa,4)</f>
        <v>4</v>
      </c>
    </row>
    <row r="59" spans="1:12" ht="15" customHeight="1"/>
    <row r="60" spans="1:12" ht="15" customHeight="1">
      <c r="A60">
        <f>+B60+9</f>
        <v>12</v>
      </c>
      <c r="B60">
        <v>3</v>
      </c>
      <c r="C60" t="s">
        <v>5</v>
      </c>
      <c r="D60" t="str">
        <f ca="1">VLOOKUP(A60,qa,2)</f>
        <v>6 倍すると 18 になるもとの数はいくらですか。</v>
      </c>
    </row>
    <row r="61" spans="1:12" ht="15" customHeight="1">
      <c r="C61" s="21" t="str">
        <f>VLOOKUP(A60,qa,3)</f>
        <v/>
      </c>
      <c r="D61" s="23" t="str">
        <f ca="1">VLOOKUP(A60,qa,5)</f>
        <v>18</v>
      </c>
      <c r="F61" t="s">
        <v>6</v>
      </c>
      <c r="G61" s="25" t="str">
        <f ca="1">VLOOKUP(A60,qa,6)</f>
        <v>18÷6＝3</v>
      </c>
      <c r="H61" s="25"/>
      <c r="J61" s="26" t="str">
        <f ca="1">VLOOKUP(A60,qa,7)</f>
        <v>3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 ca="1">VLOOKUP(A60,qa,4)</f>
        <v>6</v>
      </c>
    </row>
    <row r="64" spans="1:12" ht="15" customHeight="1"/>
    <row r="65" spans="1:12" ht="15" customHeight="1">
      <c r="A65">
        <f>+B65+9</f>
        <v>13</v>
      </c>
      <c r="B65">
        <v>4</v>
      </c>
      <c r="C65" t="s">
        <v>5</v>
      </c>
      <c r="D65" t="str">
        <f ca="1">VLOOKUP(A65,qa,2)</f>
        <v>4 倍すると 24 になるもとの数はいくらですか。</v>
      </c>
    </row>
    <row r="66" spans="1:12" ht="15" customHeight="1">
      <c r="C66" s="21" t="str">
        <f>VLOOKUP(A65,qa,3)</f>
        <v/>
      </c>
      <c r="D66" s="23" t="str">
        <f ca="1">VLOOKUP(A65,qa,5)</f>
        <v>24</v>
      </c>
      <c r="F66" t="s">
        <v>6</v>
      </c>
      <c r="G66" s="25" t="str">
        <f ca="1">VLOOKUP(A65,qa,6)</f>
        <v>24÷4＝6</v>
      </c>
      <c r="H66" s="25"/>
      <c r="J66" s="26" t="str">
        <f ca="1">VLOOKUP(A65,qa,7)</f>
        <v>6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 ca="1">VLOOKUP(A65,qa,4)</f>
        <v>4</v>
      </c>
    </row>
    <row r="69" spans="1:12" ht="15" customHeight="1"/>
    <row r="70" spans="1:12" ht="15" customHeight="1">
      <c r="A70">
        <f>+B70+9</f>
        <v>14</v>
      </c>
      <c r="B70">
        <v>5</v>
      </c>
      <c r="C70" t="s">
        <v>5</v>
      </c>
      <c r="D70" t="str">
        <f ca="1">VLOOKUP(A70,qa,2)</f>
        <v>9 倍すると 27 になるもとの数はいくらですか。</v>
      </c>
    </row>
    <row r="71" spans="1:12" ht="15" customHeight="1">
      <c r="C71" s="21" t="str">
        <f>VLOOKUP(A70,qa,3)</f>
        <v/>
      </c>
      <c r="D71" s="23" t="str">
        <f ca="1">VLOOKUP(A70,qa,5)</f>
        <v>27</v>
      </c>
      <c r="F71" t="s">
        <v>6</v>
      </c>
      <c r="G71" s="25" t="str">
        <f ca="1">VLOOKUP(A70,qa,6)</f>
        <v>27÷9＝3</v>
      </c>
      <c r="H71" s="25"/>
      <c r="J71" s="26" t="str">
        <f ca="1">VLOOKUP(A70,qa,7)</f>
        <v>3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 ca="1">VLOOKUP(A70,qa,4)</f>
        <v>9</v>
      </c>
    </row>
    <row r="74" spans="1:12" ht="15" customHeight="1"/>
    <row r="75" spans="1:12" ht="15" customHeight="1">
      <c r="A75">
        <f>+B75+9</f>
        <v>15</v>
      </c>
      <c r="B75">
        <v>6</v>
      </c>
      <c r="C75" t="s">
        <v>5</v>
      </c>
      <c r="D75" t="str">
        <f ca="1">VLOOKUP(A75,qa,2)</f>
        <v>4 倍すると 36 になるもとの数はいくらですか。</v>
      </c>
    </row>
    <row r="76" spans="1:12" ht="15" customHeight="1">
      <c r="C76" s="21" t="str">
        <f>VLOOKUP(A75,qa,3)</f>
        <v/>
      </c>
      <c r="D76" s="23" t="str">
        <f ca="1">VLOOKUP(A75,qa,5)</f>
        <v>36</v>
      </c>
      <c r="F76" t="s">
        <v>6</v>
      </c>
      <c r="G76" s="25" t="str">
        <f ca="1">VLOOKUP(A75,qa,6)</f>
        <v>36÷4＝9</v>
      </c>
      <c r="H76" s="25"/>
      <c r="J76" s="26" t="str">
        <f ca="1">VLOOKUP(A75,qa,7)</f>
        <v>9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 ca="1">VLOOKUP(A75,qa,4)</f>
        <v>4</v>
      </c>
    </row>
    <row r="79" spans="1:12" ht="15" customHeight="1"/>
    <row r="80" spans="1:12" ht="15" customHeight="1">
      <c r="A80">
        <f>+B80+9</f>
        <v>16</v>
      </c>
      <c r="B80">
        <v>7</v>
      </c>
      <c r="C80" t="s">
        <v>5</v>
      </c>
      <c r="D80" t="str">
        <f ca="1">VLOOKUP(A80,qa,2)</f>
        <v>7 倍すると 42 になるもとの数はいくらですか。</v>
      </c>
    </row>
    <row r="81" spans="1:12" ht="15" customHeight="1">
      <c r="C81" s="21" t="str">
        <f>VLOOKUP(A80,qa,3)</f>
        <v/>
      </c>
      <c r="D81" s="23" t="str">
        <f ca="1">VLOOKUP(A80,qa,5)</f>
        <v>42</v>
      </c>
      <c r="F81" t="s">
        <v>6</v>
      </c>
      <c r="G81" s="25" t="str">
        <f ca="1">VLOOKUP(A80,qa,6)</f>
        <v>42÷7＝6</v>
      </c>
      <c r="H81" s="25"/>
      <c r="J81" s="26" t="str">
        <f ca="1">VLOOKUP(A80,qa,7)</f>
        <v>6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 ca="1">VLOOKUP(A80,qa,4)</f>
        <v>7</v>
      </c>
    </row>
    <row r="84" spans="1:12" ht="15" customHeight="1"/>
    <row r="85" spans="1:12" ht="15" customHeight="1">
      <c r="A85">
        <f>+B85+9</f>
        <v>17</v>
      </c>
      <c r="B85">
        <v>8</v>
      </c>
      <c r="C85" t="s">
        <v>5</v>
      </c>
      <c r="D85" t="str">
        <f ca="1">VLOOKUP(A85,qa,2)</f>
        <v>6 倍すると 48 になるもとの数はいくらですか。</v>
      </c>
    </row>
    <row r="86" spans="1:12" ht="15" customHeight="1">
      <c r="C86" s="21" t="str">
        <f>VLOOKUP(A85,qa,3)</f>
        <v/>
      </c>
      <c r="D86" s="23" t="str">
        <f ca="1">VLOOKUP(A85,qa,5)</f>
        <v>48</v>
      </c>
      <c r="F86" t="s">
        <v>6</v>
      </c>
      <c r="G86" s="25" t="str">
        <f ca="1">VLOOKUP(A85,qa,6)</f>
        <v>48÷6＝8</v>
      </c>
      <c r="H86" s="25"/>
      <c r="J86" s="26" t="str">
        <f ca="1">VLOOKUP(A85,qa,7)</f>
        <v>8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 ca="1">VLOOKUP(A85,qa,4)</f>
        <v>6</v>
      </c>
    </row>
    <row r="89" spans="1:12" ht="15" customHeight="1"/>
    <row r="90" spans="1:12" ht="15" customHeight="1">
      <c r="A90">
        <f>+B90+9</f>
        <v>18</v>
      </c>
      <c r="B90">
        <v>9</v>
      </c>
      <c r="C90" t="s">
        <v>5</v>
      </c>
      <c r="D90" t="str">
        <f ca="1">VLOOKUP(A90,qa,2)</f>
        <v>8 倍すると 56 になるもとの数はいくらですか。</v>
      </c>
    </row>
    <row r="91" spans="1:12" ht="15" customHeight="1">
      <c r="C91" s="21" t="str">
        <f>VLOOKUP(A90,qa,3)</f>
        <v/>
      </c>
      <c r="D91" s="23" t="str">
        <f ca="1">VLOOKUP(A90,qa,5)</f>
        <v>56</v>
      </c>
      <c r="F91" t="s">
        <v>6</v>
      </c>
      <c r="G91" s="25" t="str">
        <f ca="1">VLOOKUP(A90,qa,6)</f>
        <v>56÷8＝7</v>
      </c>
      <c r="H91" s="25"/>
      <c r="J91" s="26" t="str">
        <f ca="1">VLOOKUP(A90,qa,7)</f>
        <v>7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 ca="1">VLOOKUP(A90,qa,4)</f>
        <v>8</v>
      </c>
    </row>
  </sheetData>
  <mergeCells count="42">
    <mergeCell ref="C51:C52"/>
    <mergeCell ref="D51:D52"/>
    <mergeCell ref="G51:H52"/>
    <mergeCell ref="J51:L52"/>
    <mergeCell ref="O4:Q6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Q93"/>
  <sheetViews>
    <sheetView workbookViewId="0">
      <selection activeCell="O4" sqref="O4:Q6"/>
    </sheetView>
  </sheetViews>
  <sheetFormatPr defaultRowHeight="12"/>
  <cols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13</v>
      </c>
      <c r="E1" s="28"/>
      <c r="F1" s="28"/>
      <c r="G1" s="28"/>
      <c r="H1" s="28"/>
    </row>
    <row r="2" spans="1:17" ht="32.25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>+B4+18</f>
        <v>19</v>
      </c>
      <c r="B4">
        <v>1</v>
      </c>
      <c r="C4" t="s">
        <v>5</v>
      </c>
      <c r="D4" t="str">
        <f ca="1">VLOOKUP(A4,qa,2)</f>
        <v>8 は 2 の何倍ですか。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>+B9+18</f>
        <v>20</v>
      </c>
      <c r="B9">
        <v>2</v>
      </c>
      <c r="C9" t="s">
        <v>5</v>
      </c>
      <c r="D9" t="str">
        <f ca="1">VLOOKUP(A9,qa,2)</f>
        <v>16 は 4 の何倍ですか。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>+B14+18</f>
        <v>21</v>
      </c>
      <c r="B14">
        <v>3</v>
      </c>
      <c r="C14" t="s">
        <v>5</v>
      </c>
      <c r="D14" t="str">
        <f ca="1">VLOOKUP(A14,qa,2)</f>
        <v>18 は 2 の何倍ですか。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>+B19+18</f>
        <v>22</v>
      </c>
      <c r="B19">
        <v>4</v>
      </c>
      <c r="C19" t="s">
        <v>5</v>
      </c>
      <c r="D19" t="str">
        <f ca="1">VLOOKUP(A19,qa,2)</f>
        <v>24 は 4 の何倍ですか。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>+B24+18</f>
        <v>23</v>
      </c>
      <c r="B24">
        <v>5</v>
      </c>
      <c r="C24" t="s">
        <v>5</v>
      </c>
      <c r="D24" t="str">
        <f ca="1">VLOOKUP(A24,qa,2)</f>
        <v>32 は 8 の何倍ですか。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>+B29+18</f>
        <v>24</v>
      </c>
      <c r="B29">
        <v>6</v>
      </c>
      <c r="C29" t="s">
        <v>5</v>
      </c>
      <c r="D29" t="str">
        <f ca="1">VLOOKUP(A29,qa,2)</f>
        <v>40 は 8 の何倍ですか。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>+B34+18</f>
        <v>25</v>
      </c>
      <c r="B34">
        <v>7</v>
      </c>
      <c r="C34" t="s">
        <v>5</v>
      </c>
      <c r="D34" t="str">
        <f ca="1">VLOOKUP(A34,qa,2)</f>
        <v>45 は 9 の何倍ですか。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>+B39+18</f>
        <v>26</v>
      </c>
      <c r="B39">
        <v>8</v>
      </c>
      <c r="C39" t="s">
        <v>5</v>
      </c>
      <c r="D39" t="str">
        <f ca="1">VLOOKUP(A39,qa,2)</f>
        <v>49 は 7 の何倍ですか。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>+B44+18</f>
        <v>27</v>
      </c>
      <c r="B44">
        <v>9</v>
      </c>
      <c r="C44" t="s">
        <v>5</v>
      </c>
      <c r="D44" t="str">
        <f ca="1">VLOOKUP(A44,qa,2)</f>
        <v>72 は 8 の何倍ですか。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12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>+B50+18</f>
        <v>19</v>
      </c>
      <c r="B50">
        <v>1</v>
      </c>
      <c r="C50" t="s">
        <v>5</v>
      </c>
      <c r="D50" t="str">
        <f ca="1">VLOOKUP(A50,qa,2)</f>
        <v>8 は 2 の何倍ですか。</v>
      </c>
    </row>
    <row r="51" spans="1:12" ht="15" customHeight="1">
      <c r="C51" s="21" t="str">
        <f ca="1">VLOOKUP(A50,qa,3)</f>
        <v>2</v>
      </c>
      <c r="D51" s="23" t="str">
        <f ca="1">VLOOKUP(A50,qa,5)</f>
        <v>8</v>
      </c>
      <c r="F51" t="s">
        <v>6</v>
      </c>
      <c r="G51" s="25" t="str">
        <f ca="1">VLOOKUP(A50,qa,6)</f>
        <v>8÷2＝4</v>
      </c>
      <c r="H51" s="25"/>
      <c r="J51" s="26" t="str">
        <f ca="1">VLOOKUP(A50,qa,7)</f>
        <v>4 倍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>VLOOKUP(A50,qa,4)</f>
        <v/>
      </c>
    </row>
    <row r="54" spans="1:12" ht="15" customHeight="1"/>
    <row r="55" spans="1:12" ht="15" customHeight="1">
      <c r="A55">
        <f>+B55+18</f>
        <v>20</v>
      </c>
      <c r="B55">
        <v>2</v>
      </c>
      <c r="C55" t="s">
        <v>5</v>
      </c>
      <c r="D55" t="str">
        <f ca="1">VLOOKUP(A55,qa,2)</f>
        <v>16 は 4 の何倍ですか。</v>
      </c>
    </row>
    <row r="56" spans="1:12" ht="15" customHeight="1">
      <c r="C56" s="21" t="str">
        <f ca="1">VLOOKUP(A55,qa,3)</f>
        <v>4</v>
      </c>
      <c r="D56" s="23" t="str">
        <f ca="1">VLOOKUP(A55,qa,5)</f>
        <v>16</v>
      </c>
      <c r="F56" t="s">
        <v>6</v>
      </c>
      <c r="G56" s="25" t="str">
        <f ca="1">VLOOKUP(A55,qa,6)</f>
        <v>16÷4＝4</v>
      </c>
      <c r="H56" s="25"/>
      <c r="J56" s="26" t="str">
        <f ca="1">VLOOKUP(A55,qa,7)</f>
        <v>4 倍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>VLOOKUP(A55,qa,4)</f>
        <v/>
      </c>
    </row>
    <row r="59" spans="1:12" ht="15" customHeight="1"/>
    <row r="60" spans="1:12" ht="15" customHeight="1">
      <c r="A60">
        <f>+B60+18</f>
        <v>21</v>
      </c>
      <c r="B60">
        <v>3</v>
      </c>
      <c r="C60" t="s">
        <v>5</v>
      </c>
      <c r="D60" t="str">
        <f ca="1">VLOOKUP(A60,qa,2)</f>
        <v>18 は 2 の何倍ですか。</v>
      </c>
    </row>
    <row r="61" spans="1:12" ht="15" customHeight="1">
      <c r="C61" s="21" t="str">
        <f ca="1">VLOOKUP(A60,qa,3)</f>
        <v>2</v>
      </c>
      <c r="D61" s="23" t="str">
        <f ca="1">VLOOKUP(A60,qa,5)</f>
        <v>18</v>
      </c>
      <c r="F61" t="s">
        <v>6</v>
      </c>
      <c r="G61" s="25" t="str">
        <f ca="1">VLOOKUP(A60,qa,6)</f>
        <v>18÷2＝9</v>
      </c>
      <c r="H61" s="25"/>
      <c r="J61" s="26" t="str">
        <f ca="1">VLOOKUP(A60,qa,7)</f>
        <v>9 倍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>VLOOKUP(A60,qa,4)</f>
        <v/>
      </c>
    </row>
    <row r="64" spans="1:12" ht="15" customHeight="1"/>
    <row r="65" spans="1:12" ht="15" customHeight="1">
      <c r="A65">
        <f>+B65+18</f>
        <v>22</v>
      </c>
      <c r="B65">
        <v>4</v>
      </c>
      <c r="C65" t="s">
        <v>5</v>
      </c>
      <c r="D65" t="str">
        <f ca="1">VLOOKUP(A65,qa,2)</f>
        <v>24 は 4 の何倍ですか。</v>
      </c>
    </row>
    <row r="66" spans="1:12" ht="15" customHeight="1">
      <c r="C66" s="21" t="str">
        <f ca="1">VLOOKUP(A65,qa,3)</f>
        <v>4</v>
      </c>
      <c r="D66" s="23" t="str">
        <f ca="1">VLOOKUP(A65,qa,5)</f>
        <v>24</v>
      </c>
      <c r="F66" t="s">
        <v>6</v>
      </c>
      <c r="G66" s="25" t="str">
        <f ca="1">VLOOKUP(A65,qa,6)</f>
        <v>24÷4＝6</v>
      </c>
      <c r="H66" s="25"/>
      <c r="J66" s="26" t="str">
        <f ca="1">VLOOKUP(A65,qa,7)</f>
        <v>6 倍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>VLOOKUP(A65,qa,4)</f>
        <v/>
      </c>
    </row>
    <row r="69" spans="1:12" ht="15" customHeight="1"/>
    <row r="70" spans="1:12" ht="15" customHeight="1">
      <c r="A70">
        <f>+B70+18</f>
        <v>23</v>
      </c>
      <c r="B70">
        <v>5</v>
      </c>
      <c r="C70" t="s">
        <v>5</v>
      </c>
      <c r="D70" t="str">
        <f ca="1">VLOOKUP(A70,qa,2)</f>
        <v>32 は 8 の何倍ですか。</v>
      </c>
    </row>
    <row r="71" spans="1:12" ht="15" customHeight="1">
      <c r="C71" s="21" t="str">
        <f ca="1">VLOOKUP(A70,qa,3)</f>
        <v>8</v>
      </c>
      <c r="D71" s="23" t="str">
        <f ca="1">VLOOKUP(A70,qa,5)</f>
        <v>32</v>
      </c>
      <c r="F71" t="s">
        <v>6</v>
      </c>
      <c r="G71" s="25" t="str">
        <f ca="1">VLOOKUP(A70,qa,6)</f>
        <v>32÷8＝4</v>
      </c>
      <c r="H71" s="25"/>
      <c r="J71" s="26" t="str">
        <f ca="1">VLOOKUP(A70,qa,7)</f>
        <v>4 倍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>VLOOKUP(A70,qa,4)</f>
        <v/>
      </c>
    </row>
    <row r="74" spans="1:12" ht="15" customHeight="1"/>
    <row r="75" spans="1:12" ht="15" customHeight="1">
      <c r="A75">
        <f>+B75+18</f>
        <v>24</v>
      </c>
      <c r="B75">
        <v>6</v>
      </c>
      <c r="C75" t="s">
        <v>5</v>
      </c>
      <c r="D75" t="str">
        <f ca="1">VLOOKUP(A75,qa,2)</f>
        <v>40 は 8 の何倍ですか。</v>
      </c>
    </row>
    <row r="76" spans="1:12" ht="15" customHeight="1">
      <c r="C76" s="21" t="str">
        <f ca="1">VLOOKUP(A75,qa,3)</f>
        <v>8</v>
      </c>
      <c r="D76" s="23" t="str">
        <f ca="1">VLOOKUP(A75,qa,5)</f>
        <v>40</v>
      </c>
      <c r="F76" t="s">
        <v>6</v>
      </c>
      <c r="G76" s="25" t="str">
        <f ca="1">VLOOKUP(A75,qa,6)</f>
        <v>40÷8＝5</v>
      </c>
      <c r="H76" s="25"/>
      <c r="J76" s="26" t="str">
        <f ca="1">VLOOKUP(A75,qa,7)</f>
        <v>5 倍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>VLOOKUP(A75,qa,4)</f>
        <v/>
      </c>
    </row>
    <row r="79" spans="1:12" ht="15" customHeight="1"/>
    <row r="80" spans="1:12" ht="15" customHeight="1">
      <c r="A80">
        <f>+B80+18</f>
        <v>25</v>
      </c>
      <c r="B80">
        <v>7</v>
      </c>
      <c r="C80" t="s">
        <v>5</v>
      </c>
      <c r="D80" t="str">
        <f ca="1">VLOOKUP(A80,qa,2)</f>
        <v>45 は 9 の何倍ですか。</v>
      </c>
    </row>
    <row r="81" spans="1:12" ht="15" customHeight="1">
      <c r="C81" s="21" t="str">
        <f ca="1">VLOOKUP(A80,qa,3)</f>
        <v>9</v>
      </c>
      <c r="D81" s="23" t="str">
        <f ca="1">VLOOKUP(A80,qa,5)</f>
        <v>45</v>
      </c>
      <c r="F81" t="s">
        <v>6</v>
      </c>
      <c r="G81" s="25" t="str">
        <f ca="1">VLOOKUP(A80,qa,6)</f>
        <v>45÷9＝5</v>
      </c>
      <c r="H81" s="25"/>
      <c r="J81" s="26" t="str">
        <f ca="1">VLOOKUP(A80,qa,7)</f>
        <v>5 倍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>VLOOKUP(A80,qa,4)</f>
        <v/>
      </c>
    </row>
    <row r="84" spans="1:12" ht="15" customHeight="1"/>
    <row r="85" spans="1:12" ht="15" customHeight="1">
      <c r="A85">
        <f>+B85+18</f>
        <v>26</v>
      </c>
      <c r="B85">
        <v>8</v>
      </c>
      <c r="C85" t="s">
        <v>5</v>
      </c>
      <c r="D85" t="str">
        <f ca="1">VLOOKUP(A85,qa,2)</f>
        <v>49 は 7 の何倍ですか。</v>
      </c>
    </row>
    <row r="86" spans="1:12" ht="15" customHeight="1">
      <c r="C86" s="21" t="str">
        <f ca="1">VLOOKUP(A85,qa,3)</f>
        <v>7</v>
      </c>
      <c r="D86" s="23" t="str">
        <f ca="1">VLOOKUP(A85,qa,5)</f>
        <v>49</v>
      </c>
      <c r="F86" t="s">
        <v>6</v>
      </c>
      <c r="G86" s="25" t="str">
        <f ca="1">VLOOKUP(A85,qa,6)</f>
        <v>49÷7＝7</v>
      </c>
      <c r="H86" s="25"/>
      <c r="J86" s="26" t="str">
        <f ca="1">VLOOKUP(A85,qa,7)</f>
        <v>7 倍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>VLOOKUP(A85,qa,4)</f>
        <v/>
      </c>
    </row>
    <row r="89" spans="1:12" ht="15" customHeight="1"/>
    <row r="90" spans="1:12" ht="15" customHeight="1">
      <c r="A90">
        <f>+B90+18</f>
        <v>27</v>
      </c>
      <c r="B90">
        <v>9</v>
      </c>
      <c r="C90" t="s">
        <v>5</v>
      </c>
      <c r="D90" t="str">
        <f ca="1">VLOOKUP(A90,qa,2)</f>
        <v>72 は 8 の何倍ですか。</v>
      </c>
    </row>
    <row r="91" spans="1:12" ht="15" customHeight="1">
      <c r="C91" s="21" t="str">
        <f ca="1">VLOOKUP(A90,qa,3)</f>
        <v>8</v>
      </c>
      <c r="D91" s="23" t="str">
        <f ca="1">VLOOKUP(A90,qa,5)</f>
        <v>72</v>
      </c>
      <c r="F91" t="s">
        <v>6</v>
      </c>
      <c r="G91" s="25" t="str">
        <f ca="1">VLOOKUP(A90,qa,6)</f>
        <v>72÷8＝9</v>
      </c>
      <c r="H91" s="25"/>
      <c r="J91" s="26" t="str">
        <f ca="1">VLOOKUP(A90,qa,7)</f>
        <v>9 倍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>VLOOKUP(A90,qa,4)</f>
        <v/>
      </c>
    </row>
  </sheetData>
  <mergeCells count="42">
    <mergeCell ref="C51:C52"/>
    <mergeCell ref="D51:D52"/>
    <mergeCell ref="G51:H52"/>
    <mergeCell ref="J51:L52"/>
    <mergeCell ref="O4:Q6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Q93"/>
  <sheetViews>
    <sheetView topLeftCell="C1" workbookViewId="0">
      <selection activeCell="O4" sqref="O4:Q6"/>
    </sheetView>
  </sheetViews>
  <sheetFormatPr defaultRowHeight="12"/>
  <cols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8</v>
      </c>
      <c r="E1" s="28"/>
      <c r="F1" s="28"/>
      <c r="G1" s="28"/>
      <c r="H1" s="28"/>
    </row>
    <row r="2" spans="1:17" ht="32.25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 ca="1">VLOOKUP(B4,pn,2)</f>
        <v>1</v>
      </c>
      <c r="B4">
        <v>1</v>
      </c>
      <c r="C4" t="s">
        <v>5</v>
      </c>
      <c r="D4" t="str">
        <f ca="1">VLOOKUP(A4,qa,2)</f>
        <v>2 の 3 倍はいくらですか。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 ca="1">VLOOKUP(B9,pn,2)</f>
        <v>20</v>
      </c>
      <c r="B9">
        <v>2</v>
      </c>
      <c r="C9" t="s">
        <v>5</v>
      </c>
      <c r="D9" t="str">
        <f ca="1">VLOOKUP(A9,qa,2)</f>
        <v>16 は 4 の何倍ですか。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 ca="1">VLOOKUP(B14,pn,2)</f>
        <v>12</v>
      </c>
      <c r="B14">
        <v>3</v>
      </c>
      <c r="C14" t="s">
        <v>5</v>
      </c>
      <c r="D14" t="str">
        <f ca="1">VLOOKUP(A14,qa,2)</f>
        <v>6 倍すると 18 になるもとの数はいくらですか。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 ca="1">VLOOKUP(B19,pn,2)</f>
        <v>22</v>
      </c>
      <c r="B19">
        <v>4</v>
      </c>
      <c r="C19" t="s">
        <v>5</v>
      </c>
      <c r="D19" t="str">
        <f ca="1">VLOOKUP(A19,qa,2)</f>
        <v>24 は 4 の何倍ですか。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 ca="1">VLOOKUP(B24,pn,2)</f>
        <v>5</v>
      </c>
      <c r="B24">
        <v>5</v>
      </c>
      <c r="C24" t="s">
        <v>5</v>
      </c>
      <c r="D24" t="str">
        <f ca="1">VLOOKUP(A24,qa,2)</f>
        <v>9 の 3 倍はいくらですか。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 ca="1">VLOOKUP(B29,pn,2)</f>
        <v>15</v>
      </c>
      <c r="B29">
        <v>6</v>
      </c>
      <c r="C29" t="s">
        <v>5</v>
      </c>
      <c r="D29" t="str">
        <f ca="1">VLOOKUP(A29,qa,2)</f>
        <v>4 倍すると 36 になるもとの数はいくらですか。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 ca="1">VLOOKUP(B34,pn,2)</f>
        <v>25</v>
      </c>
      <c r="B34">
        <v>7</v>
      </c>
      <c r="C34" t="s">
        <v>5</v>
      </c>
      <c r="D34" t="str">
        <f ca="1">VLOOKUP(A34,qa,2)</f>
        <v>45 は 9 の何倍ですか。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 ca="1">VLOOKUP(B39,pn,2)</f>
        <v>17</v>
      </c>
      <c r="B39">
        <v>8</v>
      </c>
      <c r="C39" t="s">
        <v>5</v>
      </c>
      <c r="D39" t="str">
        <f ca="1">VLOOKUP(A39,qa,2)</f>
        <v>6 倍すると 48 になるもとの数はいくらですか。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 ca="1">VLOOKUP(B44,pn,2)</f>
        <v>9</v>
      </c>
      <c r="B44">
        <v>9</v>
      </c>
      <c r="C44" t="s">
        <v>5</v>
      </c>
      <c r="D44" t="str">
        <f ca="1">VLOOKUP(A44,qa,2)</f>
        <v>6 の 9 倍はいくらですか。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14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 ca="1">VLOOKUP(B50,pn,2)</f>
        <v>1</v>
      </c>
      <c r="B50">
        <v>1</v>
      </c>
      <c r="C50" t="s">
        <v>5</v>
      </c>
      <c r="D50" t="str">
        <f ca="1">VLOOKUP(A50,qa,2)</f>
        <v>2 の 3 倍はいくらですか。</v>
      </c>
    </row>
    <row r="51" spans="1:12" ht="15" customHeight="1">
      <c r="C51" s="21" t="str">
        <f ca="1">VLOOKUP(A50,qa,3)</f>
        <v>2</v>
      </c>
      <c r="D51" s="23" t="str">
        <f ca="1">VLOOKUP(A50,qa,5)</f>
        <v/>
      </c>
      <c r="F51" t="s">
        <v>6</v>
      </c>
      <c r="G51" s="25" t="str">
        <f ca="1">VLOOKUP(A50,qa,6)</f>
        <v>2×3＝6</v>
      </c>
      <c r="H51" s="25"/>
      <c r="J51" s="26" t="str">
        <f ca="1">VLOOKUP(A50,qa,7)</f>
        <v>6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 ca="1">VLOOKUP(A50,qa,4)</f>
        <v>3</v>
      </c>
    </row>
    <row r="54" spans="1:12" ht="15" customHeight="1"/>
    <row r="55" spans="1:12" ht="15" customHeight="1">
      <c r="A55">
        <f ca="1">VLOOKUP(B55,pn,2)</f>
        <v>20</v>
      </c>
      <c r="B55">
        <v>2</v>
      </c>
      <c r="C55" t="s">
        <v>5</v>
      </c>
      <c r="D55" t="str">
        <f ca="1">VLOOKUP(A55,qa,2)</f>
        <v>16 は 4 の何倍ですか。</v>
      </c>
    </row>
    <row r="56" spans="1:12" ht="15" customHeight="1">
      <c r="C56" s="21" t="str">
        <f ca="1">VLOOKUP(A55,qa,3)</f>
        <v>4</v>
      </c>
      <c r="D56" s="23" t="str">
        <f ca="1">VLOOKUP(A55,qa,5)</f>
        <v>16</v>
      </c>
      <c r="F56" t="s">
        <v>6</v>
      </c>
      <c r="G56" s="25" t="str">
        <f ca="1">VLOOKUP(A55,qa,6)</f>
        <v>16÷4＝4</v>
      </c>
      <c r="H56" s="25"/>
      <c r="J56" s="26" t="str">
        <f ca="1">VLOOKUP(A55,qa,7)</f>
        <v>4 倍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 ca="1">VLOOKUP(A55,qa,4)</f>
        <v/>
      </c>
    </row>
    <row r="59" spans="1:12" ht="15" customHeight="1"/>
    <row r="60" spans="1:12" ht="15" customHeight="1">
      <c r="A60">
        <f ca="1">VLOOKUP(B60,pn,2)</f>
        <v>12</v>
      </c>
      <c r="B60">
        <v>3</v>
      </c>
      <c r="C60" t="s">
        <v>5</v>
      </c>
      <c r="D60" t="str">
        <f ca="1">VLOOKUP(A60,qa,2)</f>
        <v>6 倍すると 18 になるもとの数はいくらですか。</v>
      </c>
    </row>
    <row r="61" spans="1:12" ht="15" customHeight="1">
      <c r="C61" s="21" t="str">
        <f ca="1">VLOOKUP(A60,qa,3)</f>
        <v/>
      </c>
      <c r="D61" s="23" t="str">
        <f ca="1">VLOOKUP(A60,qa,5)</f>
        <v>18</v>
      </c>
      <c r="F61" t="s">
        <v>6</v>
      </c>
      <c r="G61" s="25" t="str">
        <f ca="1">VLOOKUP(A60,qa,6)</f>
        <v>18÷6＝3</v>
      </c>
      <c r="H61" s="25"/>
      <c r="J61" s="26" t="str">
        <f ca="1">VLOOKUP(A60,qa,7)</f>
        <v>3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 ca="1">VLOOKUP(A60,qa,4)</f>
        <v>6</v>
      </c>
    </row>
    <row r="64" spans="1:12" ht="15" customHeight="1"/>
    <row r="65" spans="1:12" ht="15" customHeight="1">
      <c r="A65">
        <f ca="1">VLOOKUP(B65,pn,2)</f>
        <v>22</v>
      </c>
      <c r="B65">
        <v>4</v>
      </c>
      <c r="C65" t="s">
        <v>5</v>
      </c>
      <c r="D65" t="str">
        <f ca="1">VLOOKUP(A65,qa,2)</f>
        <v>24 は 4 の何倍ですか。</v>
      </c>
    </row>
    <row r="66" spans="1:12" ht="15" customHeight="1">
      <c r="C66" s="21" t="str">
        <f ca="1">VLOOKUP(A65,qa,3)</f>
        <v>4</v>
      </c>
      <c r="D66" s="23" t="str">
        <f ca="1">VLOOKUP(A65,qa,5)</f>
        <v>24</v>
      </c>
      <c r="F66" t="s">
        <v>6</v>
      </c>
      <c r="G66" s="25" t="str">
        <f ca="1">VLOOKUP(A65,qa,6)</f>
        <v>24÷4＝6</v>
      </c>
      <c r="H66" s="25"/>
      <c r="J66" s="26" t="str">
        <f ca="1">VLOOKUP(A65,qa,7)</f>
        <v>6 倍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 ca="1">VLOOKUP(A65,qa,4)</f>
        <v/>
      </c>
    </row>
    <row r="69" spans="1:12" ht="15" customHeight="1"/>
    <row r="70" spans="1:12" ht="15" customHeight="1">
      <c r="A70">
        <f ca="1">VLOOKUP(B70,pn,2)</f>
        <v>5</v>
      </c>
      <c r="B70">
        <v>5</v>
      </c>
      <c r="C70" t="s">
        <v>5</v>
      </c>
      <c r="D70" t="str">
        <f ca="1">VLOOKUP(A70,qa,2)</f>
        <v>9 の 3 倍はいくらですか。</v>
      </c>
    </row>
    <row r="71" spans="1:12" ht="15" customHeight="1">
      <c r="C71" s="21" t="str">
        <f ca="1">VLOOKUP(A70,qa,3)</f>
        <v>9</v>
      </c>
      <c r="D71" s="23" t="str">
        <f ca="1">VLOOKUP(A70,qa,5)</f>
        <v/>
      </c>
      <c r="F71" t="s">
        <v>6</v>
      </c>
      <c r="G71" s="25" t="str">
        <f ca="1">VLOOKUP(A70,qa,6)</f>
        <v>9×3＝27</v>
      </c>
      <c r="H71" s="25"/>
      <c r="J71" s="26" t="str">
        <f ca="1">VLOOKUP(A70,qa,7)</f>
        <v>27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 ca="1">VLOOKUP(A70,qa,4)</f>
        <v>3</v>
      </c>
    </row>
    <row r="74" spans="1:12" ht="15" customHeight="1"/>
    <row r="75" spans="1:12" ht="15" customHeight="1">
      <c r="A75">
        <f ca="1">VLOOKUP(B75,pn,2)</f>
        <v>15</v>
      </c>
      <c r="B75">
        <v>6</v>
      </c>
      <c r="C75" t="s">
        <v>5</v>
      </c>
      <c r="D75" t="str">
        <f ca="1">VLOOKUP(A75,qa,2)</f>
        <v>4 倍すると 36 になるもとの数はいくらですか。</v>
      </c>
    </row>
    <row r="76" spans="1:12" ht="15" customHeight="1">
      <c r="C76" s="21" t="str">
        <f ca="1">VLOOKUP(A75,qa,3)</f>
        <v/>
      </c>
      <c r="D76" s="23" t="str">
        <f ca="1">VLOOKUP(A75,qa,5)</f>
        <v>36</v>
      </c>
      <c r="F76" t="s">
        <v>6</v>
      </c>
      <c r="G76" s="25" t="str">
        <f ca="1">VLOOKUP(A75,qa,6)</f>
        <v>36÷4＝9</v>
      </c>
      <c r="H76" s="25"/>
      <c r="J76" s="26" t="str">
        <f ca="1">VLOOKUP(A75,qa,7)</f>
        <v>9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 ca="1">VLOOKUP(A75,qa,4)</f>
        <v>4</v>
      </c>
    </row>
    <row r="79" spans="1:12" ht="15" customHeight="1"/>
    <row r="80" spans="1:12" ht="15" customHeight="1">
      <c r="A80">
        <f ca="1">VLOOKUP(B80,pn,2)</f>
        <v>25</v>
      </c>
      <c r="B80">
        <v>7</v>
      </c>
      <c r="C80" t="s">
        <v>5</v>
      </c>
      <c r="D80" t="str">
        <f ca="1">VLOOKUP(A80,qa,2)</f>
        <v>45 は 9 の何倍ですか。</v>
      </c>
    </row>
    <row r="81" spans="1:12" ht="15" customHeight="1">
      <c r="C81" s="21" t="str">
        <f ca="1">VLOOKUP(A80,qa,3)</f>
        <v>9</v>
      </c>
      <c r="D81" s="23" t="str">
        <f ca="1">VLOOKUP(A80,qa,5)</f>
        <v>45</v>
      </c>
      <c r="F81" t="s">
        <v>6</v>
      </c>
      <c r="G81" s="25" t="str">
        <f ca="1">VLOOKUP(A80,qa,6)</f>
        <v>45÷9＝5</v>
      </c>
      <c r="H81" s="25"/>
      <c r="J81" s="26" t="str">
        <f ca="1">VLOOKUP(A80,qa,7)</f>
        <v>5 倍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 ca="1">VLOOKUP(A80,qa,4)</f>
        <v/>
      </c>
    </row>
    <row r="84" spans="1:12" ht="15" customHeight="1"/>
    <row r="85" spans="1:12" ht="15" customHeight="1">
      <c r="A85">
        <f ca="1">VLOOKUP(B85,pn,2)</f>
        <v>17</v>
      </c>
      <c r="B85">
        <v>8</v>
      </c>
      <c r="C85" t="s">
        <v>5</v>
      </c>
      <c r="D85" t="str">
        <f ca="1">VLOOKUP(A85,qa,2)</f>
        <v>6 倍すると 48 になるもとの数はいくらですか。</v>
      </c>
    </row>
    <row r="86" spans="1:12" ht="15" customHeight="1">
      <c r="C86" s="21" t="str">
        <f ca="1">VLOOKUP(A85,qa,3)</f>
        <v/>
      </c>
      <c r="D86" s="23" t="str">
        <f ca="1">VLOOKUP(A85,qa,5)</f>
        <v>48</v>
      </c>
      <c r="F86" t="s">
        <v>6</v>
      </c>
      <c r="G86" s="25" t="str">
        <f ca="1">VLOOKUP(A85,qa,6)</f>
        <v>48÷6＝8</v>
      </c>
      <c r="H86" s="25"/>
      <c r="J86" s="26" t="str">
        <f ca="1">VLOOKUP(A85,qa,7)</f>
        <v>8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 ca="1">VLOOKUP(A85,qa,4)</f>
        <v>6</v>
      </c>
    </row>
    <row r="89" spans="1:12" ht="15" customHeight="1"/>
    <row r="90" spans="1:12" ht="15" customHeight="1">
      <c r="A90">
        <f ca="1">VLOOKUP(B90,pn,2)</f>
        <v>9</v>
      </c>
      <c r="B90">
        <v>9</v>
      </c>
      <c r="C90" t="s">
        <v>5</v>
      </c>
      <c r="D90" t="str">
        <f ca="1">VLOOKUP(A90,qa,2)</f>
        <v>6 の 9 倍はいくらですか。</v>
      </c>
    </row>
    <row r="91" spans="1:12" ht="15" customHeight="1">
      <c r="C91" s="21" t="str">
        <f ca="1">VLOOKUP(A90,qa,3)</f>
        <v>6</v>
      </c>
      <c r="D91" s="23" t="str">
        <f ca="1">VLOOKUP(A90,qa,5)</f>
        <v/>
      </c>
      <c r="F91" t="s">
        <v>6</v>
      </c>
      <c r="G91" s="25" t="str">
        <f ca="1">VLOOKUP(A90,qa,6)</f>
        <v>6×9＝54</v>
      </c>
      <c r="H91" s="25"/>
      <c r="J91" s="26" t="str">
        <f ca="1">VLOOKUP(A90,qa,7)</f>
        <v>54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 ca="1">VLOOKUP(A90,qa,4)</f>
        <v>9</v>
      </c>
    </row>
  </sheetData>
  <mergeCells count="42">
    <mergeCell ref="C51:C52"/>
    <mergeCell ref="D51:D52"/>
    <mergeCell ref="G51:H52"/>
    <mergeCell ref="J51:L52"/>
    <mergeCell ref="O4:Q6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Q93"/>
  <sheetViews>
    <sheetView workbookViewId="0">
      <selection activeCell="O4" sqref="O4:Q6"/>
    </sheetView>
  </sheetViews>
  <sheetFormatPr defaultRowHeight="12"/>
  <cols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15</v>
      </c>
      <c r="E1" s="28"/>
      <c r="F1" s="28"/>
      <c r="G1" s="28"/>
      <c r="H1" s="28"/>
    </row>
    <row r="2" spans="1:17" ht="32.25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>B4</f>
        <v>1</v>
      </c>
      <c r="B4">
        <v>1</v>
      </c>
      <c r="C4" t="s">
        <v>5</v>
      </c>
      <c r="D4" t="str">
        <f ca="1">VLOOKUP(A4,qb,2)</f>
        <v>12 の 2 倍はいくらですか。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>B9</f>
        <v>2</v>
      </c>
      <c r="B9">
        <v>2</v>
      </c>
      <c r="C9" t="s">
        <v>5</v>
      </c>
      <c r="D9" t="str">
        <f ca="1">VLOOKUP(A9,qb,2)</f>
        <v>19 の 2 倍はいくらですか。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>B14</f>
        <v>3</v>
      </c>
      <c r="B14">
        <v>3</v>
      </c>
      <c r="C14" t="s">
        <v>5</v>
      </c>
      <c r="D14" t="str">
        <f ca="1">VLOOKUP(A14,qb,2)</f>
        <v>3 の 20 倍はいくらですか。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>B19</f>
        <v>4</v>
      </c>
      <c r="B19">
        <v>4</v>
      </c>
      <c r="C19" t="s">
        <v>5</v>
      </c>
      <c r="D19" t="str">
        <f ca="1">VLOOKUP(A19,qb,2)</f>
        <v>2 の 34 倍はいくらですか。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>B24</f>
        <v>5</v>
      </c>
      <c r="B24">
        <v>5</v>
      </c>
      <c r="C24" t="s">
        <v>5</v>
      </c>
      <c r="D24" t="str">
        <f ca="1">VLOOKUP(A24,qb,2)</f>
        <v>15 の 5 倍はいくらですか。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>B29</f>
        <v>6</v>
      </c>
      <c r="B29">
        <v>6</v>
      </c>
      <c r="C29" t="s">
        <v>5</v>
      </c>
      <c r="D29" t="str">
        <f ca="1">VLOOKUP(A29,qb,2)</f>
        <v>7 の 12 倍はいくらですか。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>B34</f>
        <v>7</v>
      </c>
      <c r="B34">
        <v>7</v>
      </c>
      <c r="C34" t="s">
        <v>5</v>
      </c>
      <c r="D34" t="str">
        <f ca="1">VLOOKUP(A34,qb,2)</f>
        <v>2 の 44 倍はいくらですか。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>B39</f>
        <v>8</v>
      </c>
      <c r="B39">
        <v>8</v>
      </c>
      <c r="C39" t="s">
        <v>5</v>
      </c>
      <c r="D39" t="str">
        <f ca="1">VLOOKUP(A39,qb,2)</f>
        <v>18 の 5 倍はいくらですか。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>B44</f>
        <v>9</v>
      </c>
      <c r="B44">
        <v>9</v>
      </c>
      <c r="C44" t="s">
        <v>5</v>
      </c>
      <c r="D44" t="str">
        <f ca="1">VLOOKUP(A44,qb,2)</f>
        <v>8 の 12 倍はいくらですか。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16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>B50</f>
        <v>1</v>
      </c>
      <c r="B50">
        <v>1</v>
      </c>
      <c r="C50" t="s">
        <v>5</v>
      </c>
      <c r="D50" t="str">
        <f ca="1">VLOOKUP(A50,qb,2)</f>
        <v>12 の 2 倍はいくらですか。</v>
      </c>
    </row>
    <row r="51" spans="1:12" ht="15" customHeight="1">
      <c r="C51" s="21" t="str">
        <f ca="1">VLOOKUP(A50,qb,3)</f>
        <v>12</v>
      </c>
      <c r="D51" s="23" t="str">
        <f>VLOOKUP(A50,qb,5)</f>
        <v/>
      </c>
      <c r="F51" t="s">
        <v>6</v>
      </c>
      <c r="G51" s="25" t="str">
        <f ca="1">VLOOKUP(A50,qb,6)</f>
        <v>12×2＝24</v>
      </c>
      <c r="H51" s="25"/>
      <c r="J51" s="26" t="str">
        <f ca="1">VLOOKUP(A50,qb,7)</f>
        <v>24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 ca="1">VLOOKUP(A50,qb,4)</f>
        <v>2</v>
      </c>
    </row>
    <row r="54" spans="1:12" ht="15" customHeight="1"/>
    <row r="55" spans="1:12" ht="15" customHeight="1">
      <c r="A55">
        <f>B55</f>
        <v>2</v>
      </c>
      <c r="B55">
        <v>2</v>
      </c>
      <c r="C55" t="s">
        <v>5</v>
      </c>
      <c r="D55" t="str">
        <f ca="1">VLOOKUP(A55,qb,2)</f>
        <v>19 の 2 倍はいくらですか。</v>
      </c>
    </row>
    <row r="56" spans="1:12" ht="15" customHeight="1">
      <c r="C56" s="21" t="str">
        <f ca="1">VLOOKUP(A55,qb,3)</f>
        <v>19</v>
      </c>
      <c r="D56" s="23" t="str">
        <f>VLOOKUP(A55,qb,5)</f>
        <v/>
      </c>
      <c r="F56" t="s">
        <v>6</v>
      </c>
      <c r="G56" s="25" t="str">
        <f ca="1">VLOOKUP(A55,qb,6)</f>
        <v>19×2＝38</v>
      </c>
      <c r="H56" s="25"/>
      <c r="J56" s="26" t="str">
        <f ca="1">VLOOKUP(A55,qb,7)</f>
        <v>38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 ca="1">VLOOKUP(A55,qb,4)</f>
        <v>2</v>
      </c>
    </row>
    <row r="59" spans="1:12" ht="15" customHeight="1"/>
    <row r="60" spans="1:12" ht="15" customHeight="1">
      <c r="A60">
        <f>B60</f>
        <v>3</v>
      </c>
      <c r="B60">
        <v>3</v>
      </c>
      <c r="C60" t="s">
        <v>5</v>
      </c>
      <c r="D60" t="str">
        <f ca="1">VLOOKUP(A60,qb,2)</f>
        <v>3 の 20 倍はいくらですか。</v>
      </c>
    </row>
    <row r="61" spans="1:12" ht="15" customHeight="1">
      <c r="C61" s="21" t="str">
        <f ca="1">VLOOKUP(A60,qb,3)</f>
        <v>3</v>
      </c>
      <c r="D61" s="23" t="str">
        <f>VLOOKUP(A60,qb,5)</f>
        <v/>
      </c>
      <c r="F61" t="s">
        <v>6</v>
      </c>
      <c r="G61" s="25" t="str">
        <f ca="1">VLOOKUP(A60,qb,6)</f>
        <v>3×20＝60</v>
      </c>
      <c r="H61" s="25"/>
      <c r="J61" s="26" t="str">
        <f ca="1">VLOOKUP(A60,qb,7)</f>
        <v>60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 ca="1">VLOOKUP(A60,qb,4)</f>
        <v>20</v>
      </c>
    </row>
    <row r="64" spans="1:12" ht="15" customHeight="1"/>
    <row r="65" spans="1:12" ht="15" customHeight="1">
      <c r="A65">
        <f>B65</f>
        <v>4</v>
      </c>
      <c r="B65">
        <v>4</v>
      </c>
      <c r="C65" t="s">
        <v>5</v>
      </c>
      <c r="D65" t="str">
        <f ca="1">VLOOKUP(A65,qb,2)</f>
        <v>2 の 34 倍はいくらですか。</v>
      </c>
    </row>
    <row r="66" spans="1:12" ht="15" customHeight="1">
      <c r="C66" s="21" t="str">
        <f ca="1">VLOOKUP(A65,qb,3)</f>
        <v>2</v>
      </c>
      <c r="D66" s="23" t="str">
        <f>VLOOKUP(A65,qb,5)</f>
        <v/>
      </c>
      <c r="F66" t="s">
        <v>6</v>
      </c>
      <c r="G66" s="25" t="str">
        <f ca="1">VLOOKUP(A65,qb,6)</f>
        <v>2×34＝68</v>
      </c>
      <c r="H66" s="25"/>
      <c r="J66" s="26" t="str">
        <f ca="1">VLOOKUP(A65,qb,7)</f>
        <v>68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 ca="1">VLOOKUP(A65,qb,4)</f>
        <v>34</v>
      </c>
    </row>
    <row r="69" spans="1:12" ht="15" customHeight="1"/>
    <row r="70" spans="1:12" ht="15" customHeight="1">
      <c r="A70">
        <f>B70</f>
        <v>5</v>
      </c>
      <c r="B70">
        <v>5</v>
      </c>
      <c r="C70" t="s">
        <v>5</v>
      </c>
      <c r="D70" t="str">
        <f ca="1">VLOOKUP(A70,qb,2)</f>
        <v>15 の 5 倍はいくらですか。</v>
      </c>
    </row>
    <row r="71" spans="1:12" ht="15" customHeight="1">
      <c r="C71" s="21" t="str">
        <f ca="1">VLOOKUP(A70,qb,3)</f>
        <v>15</v>
      </c>
      <c r="D71" s="23" t="str">
        <f>VLOOKUP(A70,qb,5)</f>
        <v/>
      </c>
      <c r="F71" t="s">
        <v>6</v>
      </c>
      <c r="G71" s="25" t="str">
        <f ca="1">VLOOKUP(A70,qb,6)</f>
        <v>15×5＝75</v>
      </c>
      <c r="H71" s="25"/>
      <c r="J71" s="26" t="str">
        <f ca="1">VLOOKUP(A70,qb,7)</f>
        <v>75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 ca="1">VLOOKUP(A70,qb,4)</f>
        <v>5</v>
      </c>
    </row>
    <row r="74" spans="1:12" ht="15" customHeight="1"/>
    <row r="75" spans="1:12" ht="15" customHeight="1">
      <c r="A75">
        <f>B75</f>
        <v>6</v>
      </c>
      <c r="B75">
        <v>6</v>
      </c>
      <c r="C75" t="s">
        <v>5</v>
      </c>
      <c r="D75" t="str">
        <f ca="1">VLOOKUP(A75,qb,2)</f>
        <v>7 の 12 倍はいくらですか。</v>
      </c>
    </row>
    <row r="76" spans="1:12" ht="15" customHeight="1">
      <c r="C76" s="21" t="str">
        <f ca="1">VLOOKUP(A75,qb,3)</f>
        <v>7</v>
      </c>
      <c r="D76" s="23" t="str">
        <f>VLOOKUP(A75,qb,5)</f>
        <v/>
      </c>
      <c r="F76" t="s">
        <v>6</v>
      </c>
      <c r="G76" s="25" t="str">
        <f ca="1">VLOOKUP(A75,qb,6)</f>
        <v>7×12＝84</v>
      </c>
      <c r="H76" s="25"/>
      <c r="J76" s="26" t="str">
        <f ca="1">VLOOKUP(A75,qb,7)</f>
        <v>84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 ca="1">VLOOKUP(A75,qb,4)</f>
        <v>12</v>
      </c>
    </row>
    <row r="79" spans="1:12" ht="15" customHeight="1"/>
    <row r="80" spans="1:12" ht="15" customHeight="1">
      <c r="A80">
        <f>B80</f>
        <v>7</v>
      </c>
      <c r="B80">
        <v>7</v>
      </c>
      <c r="C80" t="s">
        <v>5</v>
      </c>
      <c r="D80" t="str">
        <f ca="1">VLOOKUP(A80,qb,2)</f>
        <v>2 の 44 倍はいくらですか。</v>
      </c>
    </row>
    <row r="81" spans="1:12" ht="15" customHeight="1">
      <c r="C81" s="21" t="str">
        <f ca="1">VLOOKUP(A80,qb,3)</f>
        <v>2</v>
      </c>
      <c r="D81" s="23" t="str">
        <f>VLOOKUP(A80,qb,5)</f>
        <v/>
      </c>
      <c r="F81" t="s">
        <v>6</v>
      </c>
      <c r="G81" s="25" t="str">
        <f ca="1">VLOOKUP(A80,qb,6)</f>
        <v>2×44＝88</v>
      </c>
      <c r="H81" s="25"/>
      <c r="J81" s="26" t="str">
        <f ca="1">VLOOKUP(A80,qb,7)</f>
        <v>88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 ca="1">VLOOKUP(A80,qb,4)</f>
        <v>44</v>
      </c>
    </row>
    <row r="84" spans="1:12" ht="15" customHeight="1"/>
    <row r="85" spans="1:12" ht="15" customHeight="1">
      <c r="A85">
        <f>B85</f>
        <v>8</v>
      </c>
      <c r="B85">
        <v>8</v>
      </c>
      <c r="C85" t="s">
        <v>5</v>
      </c>
      <c r="D85" t="str">
        <f ca="1">VLOOKUP(A85,qb,2)</f>
        <v>18 の 5 倍はいくらですか。</v>
      </c>
    </row>
    <row r="86" spans="1:12" ht="15" customHeight="1">
      <c r="C86" s="21" t="str">
        <f ca="1">VLOOKUP(A85,qb,3)</f>
        <v>18</v>
      </c>
      <c r="D86" s="23" t="str">
        <f>VLOOKUP(A85,qb,5)</f>
        <v/>
      </c>
      <c r="F86" t="s">
        <v>6</v>
      </c>
      <c r="G86" s="25" t="str">
        <f ca="1">VLOOKUP(A85,qb,6)</f>
        <v>18×5＝90</v>
      </c>
      <c r="H86" s="25"/>
      <c r="J86" s="26" t="str">
        <f ca="1">VLOOKUP(A85,qb,7)</f>
        <v>90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 ca="1">VLOOKUP(A85,qb,4)</f>
        <v>5</v>
      </c>
    </row>
    <row r="89" spans="1:12" ht="15" customHeight="1"/>
    <row r="90" spans="1:12" ht="15" customHeight="1">
      <c r="A90">
        <f>B90</f>
        <v>9</v>
      </c>
      <c r="B90">
        <v>9</v>
      </c>
      <c r="C90" t="s">
        <v>5</v>
      </c>
      <c r="D90" t="str">
        <f ca="1">VLOOKUP(A90,qb,2)</f>
        <v>8 の 12 倍はいくらですか。</v>
      </c>
    </row>
    <row r="91" spans="1:12" ht="15" customHeight="1">
      <c r="C91" s="21" t="str">
        <f ca="1">VLOOKUP(A90,qb,3)</f>
        <v>8</v>
      </c>
      <c r="D91" s="23" t="str">
        <f>VLOOKUP(A90,qb,5)</f>
        <v/>
      </c>
      <c r="F91" t="s">
        <v>6</v>
      </c>
      <c r="G91" s="25" t="str">
        <f ca="1">VLOOKUP(A90,qb,6)</f>
        <v>8×12＝96</v>
      </c>
      <c r="H91" s="25"/>
      <c r="J91" s="26" t="str">
        <f ca="1">VLOOKUP(A90,qb,7)</f>
        <v>96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 ca="1">VLOOKUP(A90,qb,4)</f>
        <v>12</v>
      </c>
    </row>
  </sheetData>
  <mergeCells count="42">
    <mergeCell ref="C51:C52"/>
    <mergeCell ref="D51:D52"/>
    <mergeCell ref="G51:H52"/>
    <mergeCell ref="J51:L52"/>
    <mergeCell ref="O4:Q6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Q93"/>
  <sheetViews>
    <sheetView workbookViewId="0">
      <selection activeCell="M10" sqref="M10"/>
    </sheetView>
  </sheetViews>
  <sheetFormatPr defaultRowHeight="12"/>
  <cols>
    <col min="1" max="1" width="4" customWidth="1"/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18</v>
      </c>
      <c r="E1" s="28"/>
      <c r="F1" s="28"/>
      <c r="G1" s="28"/>
      <c r="H1" s="28"/>
    </row>
    <row r="2" spans="1:17" ht="32.25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>+B4+9</f>
        <v>10</v>
      </c>
      <c r="B4">
        <v>1</v>
      </c>
      <c r="C4" t="s">
        <v>5</v>
      </c>
      <c r="D4" t="str">
        <f ca="1">VLOOKUP(A4,qb,2)</f>
        <v>11 倍すると 33 になるもとの数はいくらですか。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>+B9+9</f>
        <v>11</v>
      </c>
      <c r="B9">
        <v>2</v>
      </c>
      <c r="C9" t="s">
        <v>5</v>
      </c>
      <c r="D9" t="str">
        <f ca="1">VLOOKUP(A9,qb,2)</f>
        <v>21 倍すると 42 になるもとの数はいくらですか。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>+B14+9</f>
        <v>12</v>
      </c>
      <c r="B14">
        <v>3</v>
      </c>
      <c r="C14" t="s">
        <v>5</v>
      </c>
      <c r="D14" t="str">
        <f ca="1">VLOOKUP(A14,qb,2)</f>
        <v>13 倍すると 65 になるもとの数はいくらですか。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>+B19+9</f>
        <v>13</v>
      </c>
      <c r="B19">
        <v>4</v>
      </c>
      <c r="C19" t="s">
        <v>5</v>
      </c>
      <c r="D19" t="str">
        <f ca="1">VLOOKUP(A19,qb,2)</f>
        <v>3 倍すると 72 になるもとの数はいくらですか。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>+B24+9</f>
        <v>14</v>
      </c>
      <c r="B24">
        <v>5</v>
      </c>
      <c r="C24" t="s">
        <v>5</v>
      </c>
      <c r="D24" t="str">
        <f ca="1">VLOOKUP(A24,qb,2)</f>
        <v>3 倍すると 78 になるもとの数はいくらですか。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>+B29+9</f>
        <v>15</v>
      </c>
      <c r="B29">
        <v>6</v>
      </c>
      <c r="C29" t="s">
        <v>5</v>
      </c>
      <c r="D29" t="str">
        <f ca="1">VLOOKUP(A29,qb,2)</f>
        <v>7 倍すると 84 になるもとの数はいくらですか。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>+B34+9</f>
        <v>16</v>
      </c>
      <c r="B34">
        <v>7</v>
      </c>
      <c r="C34" t="s">
        <v>5</v>
      </c>
      <c r="D34" t="str">
        <f ca="1">VLOOKUP(A34,qb,2)</f>
        <v>10 倍すると 90 になるもとの数はいくらですか。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>+B39+9</f>
        <v>17</v>
      </c>
      <c r="B39">
        <v>8</v>
      </c>
      <c r="C39" t="s">
        <v>5</v>
      </c>
      <c r="D39" t="str">
        <f ca="1">VLOOKUP(A39,qb,2)</f>
        <v>23 倍すると 92 になるもとの数はいくらですか。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>+B44+9</f>
        <v>18</v>
      </c>
      <c r="B44">
        <v>9</v>
      </c>
      <c r="C44" t="s">
        <v>5</v>
      </c>
      <c r="D44" t="str">
        <f ca="1">VLOOKUP(A44,qb,2)</f>
        <v>16 倍すると 96 になるもとの数はいくらですか。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19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>+B50+9</f>
        <v>10</v>
      </c>
      <c r="B50">
        <v>1</v>
      </c>
      <c r="C50" t="s">
        <v>5</v>
      </c>
      <c r="D50" t="str">
        <f ca="1">VLOOKUP(A50,qb,2)</f>
        <v>11 倍すると 33 になるもとの数はいくらですか。</v>
      </c>
    </row>
    <row r="51" spans="1:12" ht="15" customHeight="1">
      <c r="C51" s="21" t="str">
        <f>VLOOKUP(A50,qb,3)</f>
        <v/>
      </c>
      <c r="D51" s="23" t="str">
        <f ca="1">VLOOKUP(A50,qb,5)</f>
        <v>33</v>
      </c>
      <c r="F51" t="s">
        <v>6</v>
      </c>
      <c r="G51" s="25" t="str">
        <f ca="1">VLOOKUP(A50,qb,6)</f>
        <v>33÷11＝3</v>
      </c>
      <c r="H51" s="25"/>
      <c r="J51" s="26" t="str">
        <f ca="1">VLOOKUP(A50,qb,7)</f>
        <v>3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 ca="1">VLOOKUP(A50,qb,4)</f>
        <v>11</v>
      </c>
    </row>
    <row r="54" spans="1:12" ht="15" customHeight="1"/>
    <row r="55" spans="1:12" ht="15" customHeight="1">
      <c r="A55">
        <f>+B55+9</f>
        <v>11</v>
      </c>
      <c r="B55">
        <v>2</v>
      </c>
      <c r="C55" t="s">
        <v>5</v>
      </c>
      <c r="D55" t="str">
        <f ca="1">VLOOKUP(A55,qb,2)</f>
        <v>21 倍すると 42 になるもとの数はいくらですか。</v>
      </c>
    </row>
    <row r="56" spans="1:12" ht="15" customHeight="1">
      <c r="C56" s="21" t="str">
        <f>VLOOKUP(A55,qb,3)</f>
        <v/>
      </c>
      <c r="D56" s="23" t="str">
        <f ca="1">VLOOKUP(A55,qb,5)</f>
        <v>42</v>
      </c>
      <c r="F56" t="s">
        <v>6</v>
      </c>
      <c r="G56" s="25" t="str">
        <f ca="1">VLOOKUP(A55,qb,6)</f>
        <v>42÷21＝2</v>
      </c>
      <c r="H56" s="25"/>
      <c r="J56" s="26" t="str">
        <f ca="1">VLOOKUP(A55,qb,7)</f>
        <v>2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 ca="1">VLOOKUP(A55,qb,4)</f>
        <v>21</v>
      </c>
    </row>
    <row r="59" spans="1:12" ht="15" customHeight="1"/>
    <row r="60" spans="1:12" ht="15" customHeight="1">
      <c r="A60">
        <f>+B60+9</f>
        <v>12</v>
      </c>
      <c r="B60">
        <v>3</v>
      </c>
      <c r="C60" t="s">
        <v>5</v>
      </c>
      <c r="D60" t="str">
        <f ca="1">VLOOKUP(A60,qb,2)</f>
        <v>13 倍すると 65 になるもとの数はいくらですか。</v>
      </c>
    </row>
    <row r="61" spans="1:12" ht="15" customHeight="1">
      <c r="C61" s="21" t="str">
        <f>VLOOKUP(A60,qb,3)</f>
        <v/>
      </c>
      <c r="D61" s="23" t="str">
        <f ca="1">VLOOKUP(A60,qb,5)</f>
        <v>65</v>
      </c>
      <c r="F61" t="s">
        <v>6</v>
      </c>
      <c r="G61" s="25" t="str">
        <f ca="1">VLOOKUP(A60,qb,6)</f>
        <v>65÷13＝5</v>
      </c>
      <c r="H61" s="25"/>
      <c r="J61" s="26" t="str">
        <f ca="1">VLOOKUP(A60,qb,7)</f>
        <v>5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 ca="1">VLOOKUP(A60,qb,4)</f>
        <v>13</v>
      </c>
    </row>
    <row r="64" spans="1:12" ht="15" customHeight="1"/>
    <row r="65" spans="1:12" ht="15" customHeight="1">
      <c r="A65">
        <f>+B65+9</f>
        <v>13</v>
      </c>
      <c r="B65">
        <v>4</v>
      </c>
      <c r="C65" t="s">
        <v>5</v>
      </c>
      <c r="D65" t="str">
        <f ca="1">VLOOKUP(A65,qb,2)</f>
        <v>3 倍すると 72 になるもとの数はいくらですか。</v>
      </c>
    </row>
    <row r="66" spans="1:12" ht="15" customHeight="1">
      <c r="C66" s="21" t="str">
        <f>VLOOKUP(A65,qb,3)</f>
        <v/>
      </c>
      <c r="D66" s="23" t="str">
        <f ca="1">VLOOKUP(A65,qb,5)</f>
        <v>72</v>
      </c>
      <c r="F66" t="s">
        <v>6</v>
      </c>
      <c r="G66" s="25" t="str">
        <f ca="1">VLOOKUP(A65,qb,6)</f>
        <v>72÷3＝24</v>
      </c>
      <c r="H66" s="25"/>
      <c r="J66" s="26" t="str">
        <f ca="1">VLOOKUP(A65,qb,7)</f>
        <v>24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 ca="1">VLOOKUP(A65,qb,4)</f>
        <v>3</v>
      </c>
    </row>
    <row r="69" spans="1:12" ht="15" customHeight="1"/>
    <row r="70" spans="1:12" ht="15" customHeight="1">
      <c r="A70">
        <f>+B70+9</f>
        <v>14</v>
      </c>
      <c r="B70">
        <v>5</v>
      </c>
      <c r="C70" t="s">
        <v>5</v>
      </c>
      <c r="D70" t="str">
        <f ca="1">VLOOKUP(A70,qb,2)</f>
        <v>3 倍すると 78 になるもとの数はいくらですか。</v>
      </c>
    </row>
    <row r="71" spans="1:12" ht="15" customHeight="1">
      <c r="C71" s="21" t="str">
        <f>VLOOKUP(A70,qb,3)</f>
        <v/>
      </c>
      <c r="D71" s="23" t="str">
        <f ca="1">VLOOKUP(A70,qb,5)</f>
        <v>78</v>
      </c>
      <c r="F71" t="s">
        <v>6</v>
      </c>
      <c r="G71" s="25" t="str">
        <f ca="1">VLOOKUP(A70,qb,6)</f>
        <v>78÷3＝26</v>
      </c>
      <c r="H71" s="25"/>
      <c r="J71" s="26" t="str">
        <f ca="1">VLOOKUP(A70,qb,7)</f>
        <v>26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 ca="1">VLOOKUP(A70,qb,4)</f>
        <v>3</v>
      </c>
    </row>
    <row r="74" spans="1:12" ht="15" customHeight="1"/>
    <row r="75" spans="1:12" ht="15" customHeight="1">
      <c r="A75">
        <f>+B75+9</f>
        <v>15</v>
      </c>
      <c r="B75">
        <v>6</v>
      </c>
      <c r="C75" t="s">
        <v>5</v>
      </c>
      <c r="D75" t="str">
        <f ca="1">VLOOKUP(A75,qb,2)</f>
        <v>7 倍すると 84 になるもとの数はいくらですか。</v>
      </c>
    </row>
    <row r="76" spans="1:12" ht="15" customHeight="1">
      <c r="C76" s="21" t="str">
        <f>VLOOKUP(A75,qb,3)</f>
        <v/>
      </c>
      <c r="D76" s="23" t="str">
        <f ca="1">VLOOKUP(A75,qb,5)</f>
        <v>84</v>
      </c>
      <c r="F76" t="s">
        <v>6</v>
      </c>
      <c r="G76" s="25" t="str">
        <f ca="1">VLOOKUP(A75,qb,6)</f>
        <v>84÷7＝12</v>
      </c>
      <c r="H76" s="25"/>
      <c r="J76" s="26" t="str">
        <f ca="1">VLOOKUP(A75,qb,7)</f>
        <v>12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 ca="1">VLOOKUP(A75,qb,4)</f>
        <v>7</v>
      </c>
    </row>
    <row r="79" spans="1:12" ht="15" customHeight="1"/>
    <row r="80" spans="1:12" ht="15" customHeight="1">
      <c r="A80">
        <f>+B80+9</f>
        <v>16</v>
      </c>
      <c r="B80">
        <v>7</v>
      </c>
      <c r="C80" t="s">
        <v>5</v>
      </c>
      <c r="D80" t="str">
        <f ca="1">VLOOKUP(A80,qb,2)</f>
        <v>10 倍すると 90 になるもとの数はいくらですか。</v>
      </c>
    </row>
    <row r="81" spans="1:12" ht="15" customHeight="1">
      <c r="C81" s="21" t="str">
        <f>VLOOKUP(A80,qb,3)</f>
        <v/>
      </c>
      <c r="D81" s="23" t="str">
        <f ca="1">VLOOKUP(A80,qb,5)</f>
        <v>90</v>
      </c>
      <c r="F81" t="s">
        <v>6</v>
      </c>
      <c r="G81" s="25" t="str">
        <f ca="1">VLOOKUP(A80,qb,6)</f>
        <v>90÷10＝9</v>
      </c>
      <c r="H81" s="25"/>
      <c r="J81" s="26" t="str">
        <f ca="1">VLOOKUP(A80,qb,7)</f>
        <v>9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 ca="1">VLOOKUP(A80,qb,4)</f>
        <v>10</v>
      </c>
    </row>
    <row r="84" spans="1:12" ht="15" customHeight="1"/>
    <row r="85" spans="1:12" ht="15" customHeight="1">
      <c r="A85">
        <f>+B85+9</f>
        <v>17</v>
      </c>
      <c r="B85">
        <v>8</v>
      </c>
      <c r="C85" t="s">
        <v>5</v>
      </c>
      <c r="D85" t="str">
        <f ca="1">VLOOKUP(A85,qb,2)</f>
        <v>23 倍すると 92 になるもとの数はいくらですか。</v>
      </c>
    </row>
    <row r="86" spans="1:12" ht="15" customHeight="1">
      <c r="C86" s="21" t="str">
        <f>VLOOKUP(A85,qb,3)</f>
        <v/>
      </c>
      <c r="D86" s="23" t="str">
        <f ca="1">VLOOKUP(A85,qb,5)</f>
        <v>92</v>
      </c>
      <c r="F86" t="s">
        <v>6</v>
      </c>
      <c r="G86" s="25" t="str">
        <f ca="1">VLOOKUP(A85,qb,6)</f>
        <v>92÷23＝4</v>
      </c>
      <c r="H86" s="25"/>
      <c r="J86" s="26" t="str">
        <f ca="1">VLOOKUP(A85,qb,7)</f>
        <v>4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 ca="1">VLOOKUP(A85,qb,4)</f>
        <v>23</v>
      </c>
    </row>
    <row r="89" spans="1:12" ht="15" customHeight="1"/>
    <row r="90" spans="1:12" ht="15" customHeight="1">
      <c r="A90">
        <f>+B90+9</f>
        <v>18</v>
      </c>
      <c r="B90">
        <v>9</v>
      </c>
      <c r="C90" t="s">
        <v>5</v>
      </c>
      <c r="D90" t="str">
        <f ca="1">VLOOKUP(A90,qb,2)</f>
        <v>16 倍すると 96 になるもとの数はいくらですか。</v>
      </c>
    </row>
    <row r="91" spans="1:12" ht="15" customHeight="1">
      <c r="C91" s="21" t="str">
        <f>VLOOKUP(A90,qb,3)</f>
        <v/>
      </c>
      <c r="D91" s="23" t="str">
        <f ca="1">VLOOKUP(A90,qb,5)</f>
        <v>96</v>
      </c>
      <c r="F91" t="s">
        <v>6</v>
      </c>
      <c r="G91" s="25" t="str">
        <f ca="1">VLOOKUP(A90,qb,6)</f>
        <v>96÷16＝6</v>
      </c>
      <c r="H91" s="25"/>
      <c r="J91" s="26" t="str">
        <f ca="1">VLOOKUP(A90,qb,7)</f>
        <v>6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 ca="1">VLOOKUP(A90,qb,4)</f>
        <v>16</v>
      </c>
    </row>
  </sheetData>
  <mergeCells count="42">
    <mergeCell ref="C51:C52"/>
    <mergeCell ref="D51:D52"/>
    <mergeCell ref="G51:H52"/>
    <mergeCell ref="J51:L52"/>
    <mergeCell ref="O4:Q6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Q93"/>
  <sheetViews>
    <sheetView tabSelected="1" workbookViewId="0">
      <selection activeCell="E10" sqref="E10"/>
    </sheetView>
  </sheetViews>
  <sheetFormatPr defaultRowHeight="12"/>
  <cols>
    <col min="1" max="1" width="3.85546875" customWidth="1"/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20</v>
      </c>
      <c r="E1" s="28"/>
      <c r="F1" s="28"/>
      <c r="G1" s="28"/>
      <c r="H1" s="28"/>
    </row>
    <row r="2" spans="1:17" ht="32.25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>+B4+18</f>
        <v>19</v>
      </c>
      <c r="B4">
        <v>1</v>
      </c>
      <c r="C4" t="s">
        <v>5</v>
      </c>
      <c r="D4" t="str">
        <f ca="1">VLOOKUP(A4,qb,2)</f>
        <v>36 は 12 の何倍ですか。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>+B9+18</f>
        <v>20</v>
      </c>
      <c r="B9">
        <v>2</v>
      </c>
      <c r="C9" t="s">
        <v>5</v>
      </c>
      <c r="D9" t="str">
        <f ca="1">VLOOKUP(A9,qb,2)</f>
        <v>50 は 5 の何倍ですか。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>+B14+18</f>
        <v>21</v>
      </c>
      <c r="B14">
        <v>3</v>
      </c>
      <c r="C14" t="s">
        <v>5</v>
      </c>
      <c r="D14" t="str">
        <f ca="1">VLOOKUP(A14,qb,2)</f>
        <v>65 は 13 の何倍ですか。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>+B19+18</f>
        <v>22</v>
      </c>
      <c r="B19">
        <v>4</v>
      </c>
      <c r="C19" t="s">
        <v>5</v>
      </c>
      <c r="D19" t="str">
        <f ca="1">VLOOKUP(A19,qb,2)</f>
        <v>74 は 37 の何倍ですか。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>+B24+18</f>
        <v>23</v>
      </c>
      <c r="B24">
        <v>5</v>
      </c>
      <c r="C24" t="s">
        <v>5</v>
      </c>
      <c r="D24" t="str">
        <f ca="1">VLOOKUP(A24,qb,2)</f>
        <v>80 は 10 の何倍ですか。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>+B29+18</f>
        <v>24</v>
      </c>
      <c r="B29">
        <v>6</v>
      </c>
      <c r="C29" t="s">
        <v>5</v>
      </c>
      <c r="D29" t="str">
        <f ca="1">VLOOKUP(A29,qb,2)</f>
        <v>88 は 4 の何倍ですか。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>+B34+18</f>
        <v>25</v>
      </c>
      <c r="B34">
        <v>7</v>
      </c>
      <c r="C34" t="s">
        <v>5</v>
      </c>
      <c r="D34" t="str">
        <f ca="1">VLOOKUP(A34,qb,2)</f>
        <v>90 は 15 の何倍ですか。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>+B39+18</f>
        <v>26</v>
      </c>
      <c r="B39">
        <v>8</v>
      </c>
      <c r="C39" t="s">
        <v>5</v>
      </c>
      <c r="D39" t="str">
        <f ca="1">VLOOKUP(A39,qb,2)</f>
        <v>95 は 5 の何倍ですか。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>+B44+18</f>
        <v>27</v>
      </c>
      <c r="B44">
        <v>9</v>
      </c>
      <c r="C44" t="s">
        <v>5</v>
      </c>
      <c r="D44" t="str">
        <f ca="1">VLOOKUP(A44,qb,2)</f>
        <v>98 は 14 の何倍ですか。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21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>+B50+18</f>
        <v>19</v>
      </c>
      <c r="B50">
        <v>1</v>
      </c>
      <c r="C50" t="s">
        <v>5</v>
      </c>
      <c r="D50" t="str">
        <f ca="1">VLOOKUP(A50,qb,2)</f>
        <v>36 は 12 の何倍ですか。</v>
      </c>
    </row>
    <row r="51" spans="1:12" ht="15" customHeight="1">
      <c r="C51" s="21" t="str">
        <f ca="1">VLOOKUP(A50,qb,3)</f>
        <v>12</v>
      </c>
      <c r="D51" s="23" t="str">
        <f ca="1">VLOOKUP(A50,qb,5)</f>
        <v>36</v>
      </c>
      <c r="F51" t="s">
        <v>6</v>
      </c>
      <c r="G51" s="25" t="str">
        <f ca="1">VLOOKUP(A50,qb,6)</f>
        <v>36÷12＝3</v>
      </c>
      <c r="H51" s="25"/>
      <c r="J51" s="26" t="str">
        <f ca="1">VLOOKUP(A50,qb,7)</f>
        <v>3 倍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>VLOOKUP(A50,qb,4)</f>
        <v/>
      </c>
    </row>
    <row r="54" spans="1:12" ht="15" customHeight="1"/>
    <row r="55" spans="1:12" ht="15" customHeight="1">
      <c r="A55">
        <f>+B55+18</f>
        <v>20</v>
      </c>
      <c r="B55">
        <v>2</v>
      </c>
      <c r="C55" t="s">
        <v>5</v>
      </c>
      <c r="D55" t="str">
        <f ca="1">VLOOKUP(A55,qb,2)</f>
        <v>50 は 5 の何倍ですか。</v>
      </c>
    </row>
    <row r="56" spans="1:12" ht="15" customHeight="1">
      <c r="C56" s="21" t="str">
        <f ca="1">VLOOKUP(A55,qb,3)</f>
        <v>5</v>
      </c>
      <c r="D56" s="23" t="str">
        <f ca="1">VLOOKUP(A55,qb,5)</f>
        <v>50</v>
      </c>
      <c r="F56" t="s">
        <v>6</v>
      </c>
      <c r="G56" s="25" t="str">
        <f ca="1">VLOOKUP(A55,qb,6)</f>
        <v>50÷5＝10</v>
      </c>
      <c r="H56" s="25"/>
      <c r="J56" s="26" t="str">
        <f ca="1">VLOOKUP(A55,qb,7)</f>
        <v>10 倍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>VLOOKUP(A55,qb,4)</f>
        <v/>
      </c>
    </row>
    <row r="59" spans="1:12" ht="15" customHeight="1"/>
    <row r="60" spans="1:12" ht="15" customHeight="1">
      <c r="A60">
        <f>+B60+18</f>
        <v>21</v>
      </c>
      <c r="B60">
        <v>3</v>
      </c>
      <c r="C60" t="s">
        <v>5</v>
      </c>
      <c r="D60" t="str">
        <f ca="1">VLOOKUP(A60,qb,2)</f>
        <v>65 は 13 の何倍ですか。</v>
      </c>
    </row>
    <row r="61" spans="1:12" ht="15" customHeight="1">
      <c r="C61" s="21" t="str">
        <f ca="1">VLOOKUP(A60,qb,3)</f>
        <v>13</v>
      </c>
      <c r="D61" s="23" t="str">
        <f ca="1">VLOOKUP(A60,qb,5)</f>
        <v>65</v>
      </c>
      <c r="F61" t="s">
        <v>6</v>
      </c>
      <c r="G61" s="25" t="str">
        <f ca="1">VLOOKUP(A60,qb,6)</f>
        <v>65÷13＝5</v>
      </c>
      <c r="H61" s="25"/>
      <c r="J61" s="26" t="str">
        <f ca="1">VLOOKUP(A60,qb,7)</f>
        <v>5 倍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>VLOOKUP(A60,qb,4)</f>
        <v/>
      </c>
    </row>
    <row r="64" spans="1:12" ht="15" customHeight="1"/>
    <row r="65" spans="1:12" ht="15" customHeight="1">
      <c r="A65">
        <f>+B65+18</f>
        <v>22</v>
      </c>
      <c r="B65">
        <v>4</v>
      </c>
      <c r="C65" t="s">
        <v>5</v>
      </c>
      <c r="D65" t="str">
        <f ca="1">VLOOKUP(A65,qb,2)</f>
        <v>74 は 37 の何倍ですか。</v>
      </c>
    </row>
    <row r="66" spans="1:12" ht="15" customHeight="1">
      <c r="C66" s="21" t="str">
        <f ca="1">VLOOKUP(A65,qb,3)</f>
        <v>37</v>
      </c>
      <c r="D66" s="23" t="str">
        <f ca="1">VLOOKUP(A65,qb,5)</f>
        <v>74</v>
      </c>
      <c r="F66" t="s">
        <v>6</v>
      </c>
      <c r="G66" s="25" t="str">
        <f ca="1">VLOOKUP(A65,qb,6)</f>
        <v>74÷37＝2</v>
      </c>
      <c r="H66" s="25"/>
      <c r="J66" s="26" t="str">
        <f ca="1">VLOOKUP(A65,qb,7)</f>
        <v>2 倍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>VLOOKUP(A65,qb,4)</f>
        <v/>
      </c>
    </row>
    <row r="69" spans="1:12" ht="15" customHeight="1"/>
    <row r="70" spans="1:12" ht="15" customHeight="1">
      <c r="A70">
        <f>+B70+18</f>
        <v>23</v>
      </c>
      <c r="B70">
        <v>5</v>
      </c>
      <c r="C70" t="s">
        <v>5</v>
      </c>
      <c r="D70" t="str">
        <f ca="1">VLOOKUP(A70,qb,2)</f>
        <v>80 は 10 の何倍ですか。</v>
      </c>
    </row>
    <row r="71" spans="1:12" ht="15" customHeight="1">
      <c r="C71" s="21" t="str">
        <f ca="1">VLOOKUP(A70,qb,3)</f>
        <v>10</v>
      </c>
      <c r="D71" s="23" t="str">
        <f ca="1">VLOOKUP(A70,qb,5)</f>
        <v>80</v>
      </c>
      <c r="F71" t="s">
        <v>6</v>
      </c>
      <c r="G71" s="25" t="str">
        <f ca="1">VLOOKUP(A70,qb,6)</f>
        <v>80÷10＝8</v>
      </c>
      <c r="H71" s="25"/>
      <c r="J71" s="26" t="str">
        <f ca="1">VLOOKUP(A70,qb,7)</f>
        <v>8 倍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>VLOOKUP(A70,qb,4)</f>
        <v/>
      </c>
    </row>
    <row r="74" spans="1:12" ht="15" customHeight="1"/>
    <row r="75" spans="1:12" ht="15" customHeight="1">
      <c r="A75">
        <f>+B75+18</f>
        <v>24</v>
      </c>
      <c r="B75">
        <v>6</v>
      </c>
      <c r="C75" t="s">
        <v>5</v>
      </c>
      <c r="D75" t="str">
        <f ca="1">VLOOKUP(A75,qb,2)</f>
        <v>88 は 4 の何倍ですか。</v>
      </c>
    </row>
    <row r="76" spans="1:12" ht="15" customHeight="1">
      <c r="C76" s="21" t="str">
        <f ca="1">VLOOKUP(A75,qb,3)</f>
        <v>4</v>
      </c>
      <c r="D76" s="23" t="str">
        <f ca="1">VLOOKUP(A75,qb,5)</f>
        <v>88</v>
      </c>
      <c r="F76" t="s">
        <v>6</v>
      </c>
      <c r="G76" s="25" t="str">
        <f ca="1">VLOOKUP(A75,qb,6)</f>
        <v>88÷4＝22</v>
      </c>
      <c r="H76" s="25"/>
      <c r="J76" s="26" t="str">
        <f ca="1">VLOOKUP(A75,qb,7)</f>
        <v>22 倍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>VLOOKUP(A75,qb,4)</f>
        <v/>
      </c>
    </row>
    <row r="79" spans="1:12" ht="15" customHeight="1"/>
    <row r="80" spans="1:12" ht="15" customHeight="1">
      <c r="A80">
        <f>+B80+18</f>
        <v>25</v>
      </c>
      <c r="B80">
        <v>7</v>
      </c>
      <c r="C80" t="s">
        <v>5</v>
      </c>
      <c r="D80" t="str">
        <f ca="1">VLOOKUP(A80,qb,2)</f>
        <v>90 は 15 の何倍ですか。</v>
      </c>
    </row>
    <row r="81" spans="1:12" ht="15" customHeight="1">
      <c r="C81" s="21" t="str">
        <f ca="1">VLOOKUP(A80,qb,3)</f>
        <v>15</v>
      </c>
      <c r="D81" s="23" t="str">
        <f ca="1">VLOOKUP(A80,qb,5)</f>
        <v>90</v>
      </c>
      <c r="F81" t="s">
        <v>6</v>
      </c>
      <c r="G81" s="25" t="str">
        <f ca="1">VLOOKUP(A80,qb,6)</f>
        <v>90÷15＝6</v>
      </c>
      <c r="H81" s="25"/>
      <c r="J81" s="26" t="str">
        <f ca="1">VLOOKUP(A80,qb,7)</f>
        <v>6 倍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>VLOOKUP(A80,qb,4)</f>
        <v/>
      </c>
    </row>
    <row r="84" spans="1:12" ht="15" customHeight="1"/>
    <row r="85" spans="1:12" ht="15" customHeight="1">
      <c r="A85">
        <f>+B85+18</f>
        <v>26</v>
      </c>
      <c r="B85">
        <v>8</v>
      </c>
      <c r="C85" t="s">
        <v>5</v>
      </c>
      <c r="D85" t="str">
        <f ca="1">VLOOKUP(A85,qb,2)</f>
        <v>95 は 5 の何倍ですか。</v>
      </c>
    </row>
    <row r="86" spans="1:12" ht="15" customHeight="1">
      <c r="C86" s="21" t="str">
        <f ca="1">VLOOKUP(A85,qb,3)</f>
        <v>5</v>
      </c>
      <c r="D86" s="23" t="str">
        <f ca="1">VLOOKUP(A85,qb,5)</f>
        <v>95</v>
      </c>
      <c r="F86" t="s">
        <v>6</v>
      </c>
      <c r="G86" s="25" t="str">
        <f ca="1">VLOOKUP(A85,qb,6)</f>
        <v>95÷5＝19</v>
      </c>
      <c r="H86" s="25"/>
      <c r="J86" s="26" t="str">
        <f ca="1">VLOOKUP(A85,qb,7)</f>
        <v>19 倍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>VLOOKUP(A85,qb,4)</f>
        <v/>
      </c>
    </row>
    <row r="89" spans="1:12" ht="15" customHeight="1"/>
    <row r="90" spans="1:12" ht="15" customHeight="1">
      <c r="A90">
        <f>+B90+18</f>
        <v>27</v>
      </c>
      <c r="B90">
        <v>9</v>
      </c>
      <c r="C90" t="s">
        <v>5</v>
      </c>
      <c r="D90" t="str">
        <f ca="1">VLOOKUP(A90,qb,2)</f>
        <v>98 は 14 の何倍ですか。</v>
      </c>
    </row>
    <row r="91" spans="1:12" ht="15" customHeight="1">
      <c r="C91" s="21" t="str">
        <f ca="1">VLOOKUP(A90,qb,3)</f>
        <v>14</v>
      </c>
      <c r="D91" s="23" t="str">
        <f ca="1">VLOOKUP(A90,qb,5)</f>
        <v>98</v>
      </c>
      <c r="F91" t="s">
        <v>6</v>
      </c>
      <c r="G91" s="25" t="str">
        <f ca="1">VLOOKUP(A90,qb,6)</f>
        <v>98÷14＝7</v>
      </c>
      <c r="H91" s="25"/>
      <c r="J91" s="26" t="str">
        <f ca="1">VLOOKUP(A90,qb,7)</f>
        <v>7 倍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>VLOOKUP(A90,qb,4)</f>
        <v/>
      </c>
    </row>
  </sheetData>
  <mergeCells count="42">
    <mergeCell ref="C51:C52"/>
    <mergeCell ref="D51:D52"/>
    <mergeCell ref="G51:H52"/>
    <mergeCell ref="J51:L52"/>
    <mergeCell ref="O4:Q6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Q93"/>
  <sheetViews>
    <sheetView zoomScale="85" zoomScaleNormal="85" workbookViewId="0">
      <selection activeCell="F10" sqref="F10"/>
    </sheetView>
  </sheetViews>
  <sheetFormatPr defaultRowHeight="12"/>
  <cols>
    <col min="1" max="1" width="5.28515625" customWidth="1"/>
    <col min="2" max="2" width="4.140625" customWidth="1"/>
    <col min="3" max="3" width="5.5703125" customWidth="1"/>
    <col min="8" max="8" width="18.85546875" customWidth="1"/>
    <col min="9" max="9" width="7" customWidth="1"/>
    <col min="10" max="12" width="5" customWidth="1"/>
  </cols>
  <sheetData>
    <row r="1" spans="1:17" ht="17.25">
      <c r="D1" s="28" t="s">
        <v>17</v>
      </c>
      <c r="E1" s="28"/>
      <c r="F1" s="28"/>
      <c r="G1" s="28"/>
      <c r="H1" s="28"/>
    </row>
    <row r="2" spans="1:17" ht="42" customHeight="1">
      <c r="C2" s="29" t="s">
        <v>1</v>
      </c>
      <c r="D2" s="30"/>
      <c r="E2" s="30"/>
      <c r="F2" s="30"/>
      <c r="G2" s="30"/>
      <c r="I2" s="16" t="s">
        <v>2</v>
      </c>
      <c r="J2" s="31" t="s">
        <v>3</v>
      </c>
      <c r="K2" s="32"/>
    </row>
    <row r="3" spans="1:17" ht="11.25" customHeight="1" thickBot="1">
      <c r="C3" s="14"/>
      <c r="D3" s="15"/>
      <c r="E3" s="15"/>
      <c r="F3" s="15"/>
      <c r="G3" s="15"/>
      <c r="I3" s="17"/>
      <c r="J3" s="33" t="s">
        <v>4</v>
      </c>
      <c r="K3" s="34"/>
    </row>
    <row r="4" spans="1:17" ht="15.75" customHeight="1" thickTop="1">
      <c r="A4">
        <f ca="1">VLOOKUP(B4,pn,2)</f>
        <v>1</v>
      </c>
      <c r="B4">
        <v>1</v>
      </c>
      <c r="C4" t="s">
        <v>5</v>
      </c>
      <c r="D4" t="str">
        <f ca="1">VLOOKUP(A4,qb,2)</f>
        <v>12 の 2 倍はいくらですか。</v>
      </c>
      <c r="O4" s="35" t="s">
        <v>23</v>
      </c>
      <c r="P4" s="36"/>
      <c r="Q4" s="37"/>
    </row>
    <row r="5" spans="1:17" ht="15.75" customHeight="1">
      <c r="C5" s="6"/>
      <c r="D5" s="7"/>
      <c r="F5" t="s">
        <v>6</v>
      </c>
      <c r="O5" s="38"/>
      <c r="P5" s="39"/>
      <c r="Q5" s="40"/>
    </row>
    <row r="6" spans="1:17" ht="15.75" customHeight="1" thickBot="1">
      <c r="C6" s="8"/>
      <c r="D6" s="9"/>
      <c r="I6" t="s">
        <v>7</v>
      </c>
      <c r="J6" s="12"/>
      <c r="K6" s="12"/>
      <c r="L6" s="13"/>
      <c r="O6" s="41"/>
      <c r="P6" s="42"/>
      <c r="Q6" s="43"/>
    </row>
    <row r="7" spans="1:17" ht="15.75" customHeight="1" thickTop="1">
      <c r="C7" s="10"/>
      <c r="D7" s="11"/>
    </row>
    <row r="8" spans="1:17" ht="11.25" customHeight="1"/>
    <row r="9" spans="1:17" ht="15.75" customHeight="1">
      <c r="A9">
        <f ca="1">VLOOKUP(B9,pn,2)</f>
        <v>20</v>
      </c>
      <c r="B9">
        <v>2</v>
      </c>
      <c r="C9" t="s">
        <v>5</v>
      </c>
      <c r="D9" t="str">
        <f ca="1">VLOOKUP(A9,qb,2)</f>
        <v>50 は 5 の何倍ですか。</v>
      </c>
    </row>
    <row r="10" spans="1:17" ht="15.75" customHeight="1">
      <c r="C10" s="6"/>
      <c r="D10" s="7"/>
      <c r="F10" t="s">
        <v>6</v>
      </c>
    </row>
    <row r="11" spans="1:17" ht="15.75" customHeight="1">
      <c r="C11" s="8"/>
      <c r="D11" s="9"/>
      <c r="I11" t="s">
        <v>7</v>
      </c>
      <c r="J11" s="12"/>
      <c r="K11" s="12"/>
      <c r="L11" s="13"/>
    </row>
    <row r="12" spans="1:17" ht="15.75" customHeight="1">
      <c r="C12" s="10"/>
      <c r="D12" s="11"/>
    </row>
    <row r="13" spans="1:17" ht="11.25" customHeight="1"/>
    <row r="14" spans="1:17" ht="15.75" customHeight="1">
      <c r="A14">
        <f ca="1">VLOOKUP(B14,pn,2)</f>
        <v>12</v>
      </c>
      <c r="B14">
        <v>3</v>
      </c>
      <c r="C14" t="s">
        <v>5</v>
      </c>
      <c r="D14" t="str">
        <f ca="1">VLOOKUP(A14,qb,2)</f>
        <v>13 倍すると 65 になるもとの数はいくらですか。</v>
      </c>
    </row>
    <row r="15" spans="1:17" ht="15.75" customHeight="1">
      <c r="C15" s="6"/>
      <c r="D15" s="7"/>
      <c r="F15" t="s">
        <v>6</v>
      </c>
    </row>
    <row r="16" spans="1:17" ht="15.75" customHeight="1">
      <c r="C16" s="8"/>
      <c r="D16" s="9"/>
      <c r="I16" t="s">
        <v>7</v>
      </c>
      <c r="J16" s="12"/>
      <c r="K16" s="12"/>
      <c r="L16" s="13"/>
    </row>
    <row r="17" spans="1:12" ht="15.75" customHeight="1">
      <c r="C17" s="10"/>
      <c r="D17" s="11"/>
    </row>
    <row r="18" spans="1:12" ht="11.25" customHeight="1"/>
    <row r="19" spans="1:12" ht="15.75" customHeight="1">
      <c r="A19">
        <f ca="1">VLOOKUP(B19,pn,2)</f>
        <v>22</v>
      </c>
      <c r="B19">
        <v>4</v>
      </c>
      <c r="C19" t="s">
        <v>5</v>
      </c>
      <c r="D19" t="str">
        <f ca="1">VLOOKUP(A19,qb,2)</f>
        <v>74 は 37 の何倍ですか。</v>
      </c>
    </row>
    <row r="20" spans="1:12" ht="15.75" customHeight="1">
      <c r="C20" s="6"/>
      <c r="D20" s="7"/>
      <c r="F20" t="s">
        <v>6</v>
      </c>
    </row>
    <row r="21" spans="1:12" ht="15.75" customHeight="1">
      <c r="C21" s="8"/>
      <c r="D21" s="9"/>
      <c r="I21" t="s">
        <v>7</v>
      </c>
      <c r="J21" s="12"/>
      <c r="K21" s="12"/>
      <c r="L21" s="13"/>
    </row>
    <row r="22" spans="1:12" ht="15.75" customHeight="1">
      <c r="C22" s="10"/>
      <c r="D22" s="11"/>
    </row>
    <row r="23" spans="1:12" ht="11.25" customHeight="1"/>
    <row r="24" spans="1:12" ht="15.75" customHeight="1">
      <c r="A24">
        <f ca="1">VLOOKUP(B24,pn,2)</f>
        <v>5</v>
      </c>
      <c r="B24">
        <v>5</v>
      </c>
      <c r="C24" t="s">
        <v>5</v>
      </c>
      <c r="D24" t="str">
        <f ca="1">VLOOKUP(A24,qb,2)</f>
        <v>15 の 5 倍はいくらですか。</v>
      </c>
    </row>
    <row r="25" spans="1:12" ht="15.75" customHeight="1">
      <c r="C25" s="6"/>
      <c r="D25" s="7"/>
      <c r="F25" t="s">
        <v>6</v>
      </c>
    </row>
    <row r="26" spans="1:12" ht="15.75" customHeight="1">
      <c r="C26" s="8"/>
      <c r="D26" s="9"/>
      <c r="I26" t="s">
        <v>7</v>
      </c>
      <c r="J26" s="12"/>
      <c r="K26" s="12"/>
      <c r="L26" s="13"/>
    </row>
    <row r="27" spans="1:12" ht="15.75" customHeight="1">
      <c r="C27" s="10"/>
      <c r="D27" s="11"/>
    </row>
    <row r="28" spans="1:12" ht="11.25" customHeight="1"/>
    <row r="29" spans="1:12" ht="15.75" customHeight="1">
      <c r="A29">
        <f ca="1">VLOOKUP(B29,pn,2)</f>
        <v>15</v>
      </c>
      <c r="B29">
        <v>6</v>
      </c>
      <c r="C29" t="s">
        <v>5</v>
      </c>
      <c r="D29" t="str">
        <f ca="1">VLOOKUP(A29,qb,2)</f>
        <v>7 倍すると 84 になるもとの数はいくらですか。</v>
      </c>
    </row>
    <row r="30" spans="1:12" ht="15.75" customHeight="1">
      <c r="C30" s="6"/>
      <c r="D30" s="7"/>
      <c r="F30" t="s">
        <v>6</v>
      </c>
    </row>
    <row r="31" spans="1:12" ht="15.75" customHeight="1">
      <c r="C31" s="8"/>
      <c r="D31" s="9"/>
      <c r="I31" t="s">
        <v>7</v>
      </c>
      <c r="J31" s="12"/>
      <c r="K31" s="12"/>
      <c r="L31" s="13"/>
    </row>
    <row r="32" spans="1:12" ht="15.75" customHeight="1">
      <c r="C32" s="10"/>
      <c r="D32" s="11"/>
    </row>
    <row r="33" spans="1:12" ht="11.25" customHeight="1"/>
    <row r="34" spans="1:12" ht="15.75" customHeight="1">
      <c r="A34">
        <f ca="1">VLOOKUP(B34,pn,2)</f>
        <v>25</v>
      </c>
      <c r="B34">
        <v>7</v>
      </c>
      <c r="C34" t="s">
        <v>5</v>
      </c>
      <c r="D34" t="str">
        <f ca="1">VLOOKUP(A34,qb,2)</f>
        <v>90 は 15 の何倍ですか。</v>
      </c>
    </row>
    <row r="35" spans="1:12" ht="15.75" customHeight="1">
      <c r="C35" s="6"/>
      <c r="D35" s="7"/>
      <c r="F35" t="s">
        <v>6</v>
      </c>
    </row>
    <row r="36" spans="1:12" ht="15.75" customHeight="1">
      <c r="C36" s="8"/>
      <c r="D36" s="9"/>
      <c r="I36" t="s">
        <v>7</v>
      </c>
      <c r="J36" s="12"/>
      <c r="K36" s="12"/>
      <c r="L36" s="13"/>
    </row>
    <row r="37" spans="1:12" ht="15.75" customHeight="1">
      <c r="C37" s="10"/>
      <c r="D37" s="11"/>
    </row>
    <row r="38" spans="1:12" ht="11.25" customHeight="1"/>
    <row r="39" spans="1:12" ht="15.75" customHeight="1">
      <c r="A39">
        <f ca="1">VLOOKUP(B39,pn,2)</f>
        <v>17</v>
      </c>
      <c r="B39">
        <v>8</v>
      </c>
      <c r="C39" t="s">
        <v>5</v>
      </c>
      <c r="D39" t="str">
        <f ca="1">VLOOKUP(A39,qb,2)</f>
        <v>23 倍すると 92 になるもとの数はいくらですか。</v>
      </c>
    </row>
    <row r="40" spans="1:12" ht="15.75" customHeight="1">
      <c r="C40" s="6"/>
      <c r="D40" s="7"/>
      <c r="F40" t="s">
        <v>6</v>
      </c>
    </row>
    <row r="41" spans="1:12" ht="15.75" customHeight="1">
      <c r="C41" s="8"/>
      <c r="D41" s="9"/>
      <c r="I41" t="s">
        <v>7</v>
      </c>
      <c r="J41" s="12"/>
      <c r="K41" s="12"/>
      <c r="L41" s="13"/>
    </row>
    <row r="42" spans="1:12" ht="15.75" customHeight="1">
      <c r="C42" s="10"/>
      <c r="D42" s="11"/>
    </row>
    <row r="43" spans="1:12" ht="10.5" customHeight="1"/>
    <row r="44" spans="1:12" ht="15.75" customHeight="1">
      <c r="A44">
        <f ca="1">VLOOKUP(B44,pn,2)</f>
        <v>9</v>
      </c>
      <c r="B44">
        <v>9</v>
      </c>
      <c r="C44" t="s">
        <v>5</v>
      </c>
      <c r="D44" t="str">
        <f ca="1">VLOOKUP(A44,qb,2)</f>
        <v>8 の 12 倍はいくらですか。</v>
      </c>
    </row>
    <row r="45" spans="1:12" ht="15.75" customHeight="1">
      <c r="C45" s="6"/>
      <c r="D45" s="7"/>
      <c r="F45" t="s">
        <v>6</v>
      </c>
    </row>
    <row r="46" spans="1:12" ht="15.75" customHeight="1">
      <c r="C46" s="8"/>
      <c r="D46" s="9"/>
      <c r="I46" t="s">
        <v>7</v>
      </c>
      <c r="J46" s="12"/>
      <c r="K46" s="12"/>
      <c r="L46" s="13"/>
    </row>
    <row r="47" spans="1:12" ht="15.75" customHeight="1">
      <c r="C47" s="10"/>
      <c r="D47" s="11"/>
    </row>
    <row r="48" spans="1:12" ht="17.25">
      <c r="D48" s="28" t="s">
        <v>22</v>
      </c>
      <c r="E48" s="28"/>
      <c r="F48" s="28"/>
      <c r="G48" s="28"/>
      <c r="H48" s="28"/>
    </row>
    <row r="49" spans="1:12">
      <c r="C49" s="14"/>
      <c r="D49" s="15"/>
      <c r="E49" s="15"/>
      <c r="F49" s="15"/>
      <c r="G49" s="15"/>
    </row>
    <row r="50" spans="1:12" ht="15" customHeight="1">
      <c r="A50">
        <f ca="1">VLOOKUP(B50,pn,2)</f>
        <v>1</v>
      </c>
      <c r="B50">
        <v>1</v>
      </c>
      <c r="C50" t="s">
        <v>5</v>
      </c>
      <c r="D50" t="str">
        <f ca="1">VLOOKUP(A50,qb,2)</f>
        <v>12 の 2 倍はいくらですか。</v>
      </c>
    </row>
    <row r="51" spans="1:12" ht="15" customHeight="1">
      <c r="C51" s="21" t="str">
        <f ca="1">VLOOKUP(A50,qb,3)</f>
        <v>12</v>
      </c>
      <c r="D51" s="23" t="str">
        <f ca="1">VLOOKUP(A50,qb,5)</f>
        <v/>
      </c>
      <c r="F51" t="s">
        <v>6</v>
      </c>
      <c r="G51" s="25" t="str">
        <f ca="1">VLOOKUP(A50,qb,6)</f>
        <v>12×2＝24</v>
      </c>
      <c r="H51" s="25"/>
      <c r="J51" s="26" t="str">
        <f ca="1">VLOOKUP(A50,qb,7)</f>
        <v>24</v>
      </c>
      <c r="K51" s="26"/>
      <c r="L51" s="26"/>
    </row>
    <row r="52" spans="1:12" ht="15" customHeight="1">
      <c r="C52" s="22"/>
      <c r="D52" s="24"/>
      <c r="G52" s="25"/>
      <c r="H52" s="25"/>
      <c r="I52" t="s">
        <v>7</v>
      </c>
      <c r="J52" s="27"/>
      <c r="K52" s="27"/>
      <c r="L52" s="27"/>
    </row>
    <row r="53" spans="1:12" ht="15" customHeight="1">
      <c r="C53" s="19"/>
      <c r="D53" s="20" t="str">
        <f ca="1">VLOOKUP(A50,qb,4)</f>
        <v>2</v>
      </c>
    </row>
    <row r="54" spans="1:12" ht="15" customHeight="1"/>
    <row r="55" spans="1:12" ht="15" customHeight="1">
      <c r="A55">
        <f ca="1">VLOOKUP(B55,pn,2)</f>
        <v>20</v>
      </c>
      <c r="B55">
        <v>2</v>
      </c>
      <c r="C55" t="s">
        <v>5</v>
      </c>
      <c r="D55" t="str">
        <f ca="1">VLOOKUP(A55,qb,2)</f>
        <v>50 は 5 の何倍ですか。</v>
      </c>
    </row>
    <row r="56" spans="1:12" ht="15" customHeight="1">
      <c r="C56" s="21" t="str">
        <f ca="1">VLOOKUP(A55,qb,3)</f>
        <v>5</v>
      </c>
      <c r="D56" s="23" t="str">
        <f ca="1">VLOOKUP(A55,qb,5)</f>
        <v>50</v>
      </c>
      <c r="F56" t="s">
        <v>6</v>
      </c>
      <c r="G56" s="25" t="str">
        <f ca="1">VLOOKUP(A55,qb,6)</f>
        <v>50÷5＝10</v>
      </c>
      <c r="H56" s="25"/>
      <c r="J56" s="26" t="str">
        <f ca="1">VLOOKUP(A55,qb,7)</f>
        <v>10 倍</v>
      </c>
      <c r="K56" s="26"/>
      <c r="L56" s="26"/>
    </row>
    <row r="57" spans="1:12" ht="15" customHeight="1">
      <c r="C57" s="22"/>
      <c r="D57" s="24"/>
      <c r="G57" s="25"/>
      <c r="H57" s="25"/>
      <c r="I57" t="s">
        <v>7</v>
      </c>
      <c r="J57" s="27"/>
      <c r="K57" s="27"/>
      <c r="L57" s="27"/>
    </row>
    <row r="58" spans="1:12" ht="15" customHeight="1">
      <c r="C58" s="19"/>
      <c r="D58" s="20" t="str">
        <f ca="1">VLOOKUP(A55,qb,4)</f>
        <v/>
      </c>
    </row>
    <row r="59" spans="1:12" ht="15" customHeight="1"/>
    <row r="60" spans="1:12" ht="15" customHeight="1">
      <c r="A60">
        <f ca="1">VLOOKUP(B60,pn,2)</f>
        <v>12</v>
      </c>
      <c r="B60">
        <v>3</v>
      </c>
      <c r="C60" t="s">
        <v>5</v>
      </c>
      <c r="D60" t="str">
        <f ca="1">VLOOKUP(A60,qb,2)</f>
        <v>13 倍すると 65 になるもとの数はいくらですか。</v>
      </c>
    </row>
    <row r="61" spans="1:12" ht="15" customHeight="1">
      <c r="C61" s="21" t="str">
        <f ca="1">VLOOKUP(A60,qb,3)</f>
        <v/>
      </c>
      <c r="D61" s="23" t="str">
        <f ca="1">VLOOKUP(A60,qb,5)</f>
        <v>65</v>
      </c>
      <c r="F61" t="s">
        <v>6</v>
      </c>
      <c r="G61" s="25" t="str">
        <f ca="1">VLOOKUP(A60,qb,6)</f>
        <v>65÷13＝5</v>
      </c>
      <c r="H61" s="25"/>
      <c r="J61" s="26" t="str">
        <f ca="1">VLOOKUP(A60,qb,7)</f>
        <v>5</v>
      </c>
      <c r="K61" s="26"/>
      <c r="L61" s="26"/>
    </row>
    <row r="62" spans="1:12" ht="15" customHeight="1">
      <c r="C62" s="22"/>
      <c r="D62" s="24"/>
      <c r="G62" s="25"/>
      <c r="H62" s="25"/>
      <c r="I62" t="s">
        <v>7</v>
      </c>
      <c r="J62" s="27"/>
      <c r="K62" s="27"/>
      <c r="L62" s="27"/>
    </row>
    <row r="63" spans="1:12" ht="15" customHeight="1">
      <c r="C63" s="19"/>
      <c r="D63" s="20" t="str">
        <f ca="1">VLOOKUP(A60,qb,4)</f>
        <v>13</v>
      </c>
    </row>
    <row r="64" spans="1:12" ht="15" customHeight="1"/>
    <row r="65" spans="1:12" ht="15" customHeight="1">
      <c r="A65">
        <f ca="1">VLOOKUP(B65,pn,2)</f>
        <v>22</v>
      </c>
      <c r="B65">
        <v>4</v>
      </c>
      <c r="C65" t="s">
        <v>5</v>
      </c>
      <c r="D65" t="str">
        <f ca="1">VLOOKUP(A65,qb,2)</f>
        <v>74 は 37 の何倍ですか。</v>
      </c>
    </row>
    <row r="66" spans="1:12" ht="15" customHeight="1">
      <c r="C66" s="21" t="str">
        <f ca="1">VLOOKUP(A65,qb,3)</f>
        <v>37</v>
      </c>
      <c r="D66" s="23" t="str">
        <f ca="1">VLOOKUP(A65,qb,5)</f>
        <v>74</v>
      </c>
      <c r="F66" t="s">
        <v>6</v>
      </c>
      <c r="G66" s="25" t="str">
        <f ca="1">VLOOKUP(A65,qb,6)</f>
        <v>74÷37＝2</v>
      </c>
      <c r="H66" s="25"/>
      <c r="J66" s="26" t="str">
        <f ca="1">VLOOKUP(A65,qb,7)</f>
        <v>2 倍</v>
      </c>
      <c r="K66" s="26"/>
      <c r="L66" s="26"/>
    </row>
    <row r="67" spans="1:12" ht="15" customHeight="1">
      <c r="C67" s="22"/>
      <c r="D67" s="24"/>
      <c r="G67" s="25"/>
      <c r="H67" s="25"/>
      <c r="I67" t="s">
        <v>7</v>
      </c>
      <c r="J67" s="27"/>
      <c r="K67" s="27"/>
      <c r="L67" s="27"/>
    </row>
    <row r="68" spans="1:12" ht="15" customHeight="1">
      <c r="C68" s="19"/>
      <c r="D68" s="20" t="str">
        <f ca="1">VLOOKUP(A65,qb,4)</f>
        <v/>
      </c>
    </row>
    <row r="69" spans="1:12" ht="15" customHeight="1"/>
    <row r="70" spans="1:12" ht="15" customHeight="1">
      <c r="A70">
        <f ca="1">VLOOKUP(B70,pn,2)</f>
        <v>5</v>
      </c>
      <c r="B70">
        <v>5</v>
      </c>
      <c r="C70" t="s">
        <v>5</v>
      </c>
      <c r="D70" t="str">
        <f ca="1">VLOOKUP(A70,qb,2)</f>
        <v>15 の 5 倍はいくらですか。</v>
      </c>
    </row>
    <row r="71" spans="1:12" ht="15" customHeight="1">
      <c r="C71" s="21" t="str">
        <f ca="1">VLOOKUP(A70,qb,3)</f>
        <v>15</v>
      </c>
      <c r="D71" s="23" t="str">
        <f ca="1">VLOOKUP(A70,qb,5)</f>
        <v/>
      </c>
      <c r="F71" t="s">
        <v>6</v>
      </c>
      <c r="G71" s="25" t="str">
        <f ca="1">VLOOKUP(A70,qb,6)</f>
        <v>15×5＝75</v>
      </c>
      <c r="H71" s="25"/>
      <c r="J71" s="26" t="str">
        <f ca="1">VLOOKUP(A70,qb,7)</f>
        <v>75</v>
      </c>
      <c r="K71" s="26"/>
      <c r="L71" s="26"/>
    </row>
    <row r="72" spans="1:12" ht="15" customHeight="1">
      <c r="C72" s="22"/>
      <c r="D72" s="24"/>
      <c r="G72" s="25"/>
      <c r="H72" s="25"/>
      <c r="I72" t="s">
        <v>7</v>
      </c>
      <c r="J72" s="27"/>
      <c r="K72" s="27"/>
      <c r="L72" s="27"/>
    </row>
    <row r="73" spans="1:12" ht="15" customHeight="1">
      <c r="C73" s="19"/>
      <c r="D73" s="20" t="str">
        <f ca="1">VLOOKUP(A70,qb,4)</f>
        <v>5</v>
      </c>
    </row>
    <row r="74" spans="1:12" ht="15" customHeight="1"/>
    <row r="75" spans="1:12" ht="15" customHeight="1">
      <c r="A75">
        <f ca="1">VLOOKUP(B75,pn,2)</f>
        <v>15</v>
      </c>
      <c r="B75">
        <v>6</v>
      </c>
      <c r="C75" t="s">
        <v>5</v>
      </c>
      <c r="D75" t="str">
        <f ca="1">VLOOKUP(A75,qb,2)</f>
        <v>7 倍すると 84 になるもとの数はいくらですか。</v>
      </c>
    </row>
    <row r="76" spans="1:12" ht="15" customHeight="1">
      <c r="C76" s="21" t="str">
        <f ca="1">VLOOKUP(A75,qb,3)</f>
        <v/>
      </c>
      <c r="D76" s="23" t="str">
        <f ca="1">VLOOKUP(A75,qb,5)</f>
        <v>84</v>
      </c>
      <c r="F76" t="s">
        <v>6</v>
      </c>
      <c r="G76" s="25" t="str">
        <f ca="1">VLOOKUP(A75,qb,6)</f>
        <v>84÷7＝12</v>
      </c>
      <c r="H76" s="25"/>
      <c r="J76" s="26" t="str">
        <f ca="1">VLOOKUP(A75,qb,7)</f>
        <v>12</v>
      </c>
      <c r="K76" s="26"/>
      <c r="L76" s="26"/>
    </row>
    <row r="77" spans="1:12" ht="15" customHeight="1">
      <c r="C77" s="22"/>
      <c r="D77" s="24"/>
      <c r="G77" s="25"/>
      <c r="H77" s="25"/>
      <c r="I77" t="s">
        <v>7</v>
      </c>
      <c r="J77" s="27"/>
      <c r="K77" s="27"/>
      <c r="L77" s="27"/>
    </row>
    <row r="78" spans="1:12" ht="15" customHeight="1">
      <c r="C78" s="19"/>
      <c r="D78" s="20" t="str">
        <f ca="1">VLOOKUP(A75,qb,4)</f>
        <v>7</v>
      </c>
    </row>
    <row r="79" spans="1:12" ht="15" customHeight="1"/>
    <row r="80" spans="1:12" ht="15" customHeight="1">
      <c r="A80">
        <f ca="1">VLOOKUP(B80,pn,2)</f>
        <v>25</v>
      </c>
      <c r="B80">
        <v>7</v>
      </c>
      <c r="C80" t="s">
        <v>5</v>
      </c>
      <c r="D80" t="str">
        <f ca="1">VLOOKUP(A80,qb,2)</f>
        <v>90 は 15 の何倍ですか。</v>
      </c>
    </row>
    <row r="81" spans="1:12" ht="15" customHeight="1">
      <c r="C81" s="21" t="str">
        <f ca="1">VLOOKUP(A80,qb,3)</f>
        <v>15</v>
      </c>
      <c r="D81" s="23" t="str">
        <f ca="1">VLOOKUP(A80,qb,5)</f>
        <v>90</v>
      </c>
      <c r="F81" t="s">
        <v>6</v>
      </c>
      <c r="G81" s="25" t="str">
        <f ca="1">VLOOKUP(A80,qb,6)</f>
        <v>90÷15＝6</v>
      </c>
      <c r="H81" s="25"/>
      <c r="J81" s="26" t="str">
        <f ca="1">VLOOKUP(A80,qb,7)</f>
        <v>6 倍</v>
      </c>
      <c r="K81" s="26"/>
      <c r="L81" s="26"/>
    </row>
    <row r="82" spans="1:12" ht="15" customHeight="1">
      <c r="C82" s="22"/>
      <c r="D82" s="24"/>
      <c r="G82" s="25"/>
      <c r="H82" s="25"/>
      <c r="I82" t="s">
        <v>7</v>
      </c>
      <c r="J82" s="27"/>
      <c r="K82" s="27"/>
      <c r="L82" s="27"/>
    </row>
    <row r="83" spans="1:12" ht="15" customHeight="1">
      <c r="C83" s="19"/>
      <c r="D83" s="20" t="str">
        <f ca="1">VLOOKUP(A80,qb,4)</f>
        <v/>
      </c>
    </row>
    <row r="84" spans="1:12" ht="15" customHeight="1"/>
    <row r="85" spans="1:12" ht="15" customHeight="1">
      <c r="A85">
        <f ca="1">VLOOKUP(B85,pn,2)</f>
        <v>17</v>
      </c>
      <c r="B85">
        <v>8</v>
      </c>
      <c r="C85" t="s">
        <v>5</v>
      </c>
      <c r="D85" t="str">
        <f ca="1">VLOOKUP(A85,qb,2)</f>
        <v>23 倍すると 92 になるもとの数はいくらですか。</v>
      </c>
    </row>
    <row r="86" spans="1:12" ht="15" customHeight="1">
      <c r="C86" s="21" t="str">
        <f ca="1">VLOOKUP(A85,qb,3)</f>
        <v/>
      </c>
      <c r="D86" s="23" t="str">
        <f ca="1">VLOOKUP(A85,qb,5)</f>
        <v>92</v>
      </c>
      <c r="F86" t="s">
        <v>6</v>
      </c>
      <c r="G86" s="25" t="str">
        <f ca="1">VLOOKUP(A85,qb,6)</f>
        <v>92÷23＝4</v>
      </c>
      <c r="H86" s="25"/>
      <c r="J86" s="26" t="str">
        <f ca="1">VLOOKUP(A85,qb,7)</f>
        <v>4</v>
      </c>
      <c r="K86" s="26"/>
      <c r="L86" s="26"/>
    </row>
    <row r="87" spans="1:12" ht="15" customHeight="1">
      <c r="C87" s="22"/>
      <c r="D87" s="24"/>
      <c r="G87" s="25"/>
      <c r="H87" s="25"/>
      <c r="I87" t="s">
        <v>7</v>
      </c>
      <c r="J87" s="27"/>
      <c r="K87" s="27"/>
      <c r="L87" s="27"/>
    </row>
    <row r="88" spans="1:12" ht="15" customHeight="1">
      <c r="C88" s="19"/>
      <c r="D88" s="20" t="str">
        <f ca="1">VLOOKUP(A85,qb,4)</f>
        <v>23</v>
      </c>
    </row>
    <row r="89" spans="1:12" ht="15" customHeight="1"/>
    <row r="90" spans="1:12" ht="15" customHeight="1">
      <c r="A90">
        <f ca="1">VLOOKUP(B90,pn,2)</f>
        <v>9</v>
      </c>
      <c r="B90">
        <v>9</v>
      </c>
      <c r="C90" t="s">
        <v>5</v>
      </c>
      <c r="D90" t="str">
        <f ca="1">VLOOKUP(A90,qb,2)</f>
        <v>8 の 12 倍はいくらですか。</v>
      </c>
    </row>
    <row r="91" spans="1:12" ht="15" customHeight="1">
      <c r="C91" s="21" t="str">
        <f ca="1">VLOOKUP(A90,qb,3)</f>
        <v>8</v>
      </c>
      <c r="D91" s="23" t="str">
        <f ca="1">VLOOKUP(A90,qb,5)</f>
        <v/>
      </c>
      <c r="F91" t="s">
        <v>6</v>
      </c>
      <c r="G91" s="25" t="str">
        <f ca="1">VLOOKUP(A90,qb,6)</f>
        <v>8×12＝96</v>
      </c>
      <c r="H91" s="25"/>
      <c r="J91" s="26" t="str">
        <f ca="1">VLOOKUP(A90,qb,7)</f>
        <v>96</v>
      </c>
      <c r="K91" s="26"/>
      <c r="L91" s="26"/>
    </row>
    <row r="92" spans="1:12" ht="15" customHeight="1">
      <c r="C92" s="22"/>
      <c r="D92" s="24"/>
      <c r="G92" s="25"/>
      <c r="H92" s="25"/>
      <c r="I92" t="s">
        <v>7</v>
      </c>
      <c r="J92" s="27"/>
      <c r="K92" s="27"/>
      <c r="L92" s="27"/>
    </row>
    <row r="93" spans="1:12" ht="15" customHeight="1">
      <c r="C93" s="19"/>
      <c r="D93" s="20" t="str">
        <f ca="1">VLOOKUP(A90,qb,4)</f>
        <v>12</v>
      </c>
    </row>
  </sheetData>
  <mergeCells count="42">
    <mergeCell ref="C51:C52"/>
    <mergeCell ref="D51:D52"/>
    <mergeCell ref="G51:H52"/>
    <mergeCell ref="J51:L52"/>
    <mergeCell ref="O4:Q6"/>
    <mergeCell ref="D1:H1"/>
    <mergeCell ref="C2:G2"/>
    <mergeCell ref="J2:K2"/>
    <mergeCell ref="J3:K3"/>
    <mergeCell ref="D48:H48"/>
    <mergeCell ref="C56:C57"/>
    <mergeCell ref="D56:D57"/>
    <mergeCell ref="G56:H57"/>
    <mergeCell ref="J56:L57"/>
    <mergeCell ref="C61:C62"/>
    <mergeCell ref="D61:D62"/>
    <mergeCell ref="G61:H62"/>
    <mergeCell ref="J61:L62"/>
    <mergeCell ref="C66:C67"/>
    <mergeCell ref="D66:D67"/>
    <mergeCell ref="G66:H67"/>
    <mergeCell ref="J66:L67"/>
    <mergeCell ref="C71:C72"/>
    <mergeCell ref="D71:D72"/>
    <mergeCell ref="G71:H72"/>
    <mergeCell ref="J71:L72"/>
    <mergeCell ref="C76:C77"/>
    <mergeCell ref="D76:D77"/>
    <mergeCell ref="G76:H77"/>
    <mergeCell ref="J76:L77"/>
    <mergeCell ref="C81:C82"/>
    <mergeCell ref="D81:D82"/>
    <mergeCell ref="G81:H82"/>
    <mergeCell ref="J81:L82"/>
    <mergeCell ref="C86:C87"/>
    <mergeCell ref="D86:D87"/>
    <mergeCell ref="G86:H87"/>
    <mergeCell ref="J86:L87"/>
    <mergeCell ref="C91:C92"/>
    <mergeCell ref="D91:D92"/>
    <mergeCell ref="G91:H92"/>
    <mergeCell ref="J91:L92"/>
  </mergeCells>
  <phoneticPr fontId="1"/>
  <pageMargins left="0.36" right="0.13" top="0.27" bottom="0.27" header="0.17" footer="0.2"/>
  <pageSetup paperSize="13" orientation="portrait" horizontalDpi="4294967293" verticalDpi="0" r:id="rId1"/>
  <rowBreaks count="1" manualBreakCount="1">
    <brk id="4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d</vt:lpstr>
      <vt:lpstr>a1</vt:lpstr>
      <vt:lpstr>a2</vt:lpstr>
      <vt:lpstr>a3</vt:lpstr>
      <vt:lpstr>a4</vt:lpstr>
      <vt:lpstr>b1</vt:lpstr>
      <vt:lpstr>b2</vt:lpstr>
      <vt:lpstr>b3</vt:lpstr>
      <vt:lpstr>b4</vt:lpstr>
      <vt:lpstr>da</vt:lpstr>
      <vt:lpstr>db</vt:lpstr>
      <vt:lpstr>pn</vt:lpstr>
      <vt:lpstr>'a1'!Print_Area</vt:lpstr>
      <vt:lpstr>'a2'!Print_Area</vt:lpstr>
      <vt:lpstr>'a3'!Print_Area</vt:lpstr>
      <vt:lpstr>'a4'!Print_Area</vt:lpstr>
      <vt:lpstr>'b1'!Print_Area</vt:lpstr>
      <vt:lpstr>'b2'!Print_Area</vt:lpstr>
      <vt:lpstr>'b3'!Print_Area</vt:lpstr>
      <vt:lpstr>'b4'!Print_Area</vt:lpstr>
      <vt:lpstr>qa</vt:lpstr>
      <vt:lpstr>qb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2016-01-28T07:17:39Z</cp:lastPrinted>
  <dcterms:created xsi:type="dcterms:W3CDTF">2016-01-28T04:56:00Z</dcterms:created>
  <dcterms:modified xsi:type="dcterms:W3CDTF">2016-01-28T08:30:50Z</dcterms:modified>
</cp:coreProperties>
</file>