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4880" windowHeight="7800" activeTab="1"/>
  </bookViews>
  <sheets>
    <sheet name="d" sheetId="1" r:id="rId1"/>
    <sheet name="PA1" sheetId="2" r:id="rId2"/>
    <sheet name="PA2" sheetId="3" r:id="rId3"/>
    <sheet name="PB1 " sheetId="4" r:id="rId4"/>
    <sheet name="PB2" sheetId="5" r:id="rId5"/>
  </sheets>
  <definedNames>
    <definedName name="_xlnm.Print_Area" localSheetId="1">'PA1'!$B$1:$N$97</definedName>
    <definedName name="_xlnm.Print_Area" localSheetId="2">'PA2'!$B$1:$N$97</definedName>
    <definedName name="_xlnm.Print_Area" localSheetId="3">'PB1 '!$B$1:$N$97</definedName>
    <definedName name="_xlnm.Print_Area" localSheetId="4">'PB2'!$B$1:$N$97</definedName>
    <definedName name="pt">d!$A$2:$C$40</definedName>
    <definedName name="qa">d!$T$2:$Z$10</definedName>
    <definedName name="qb">d!$T$12:$Z$20</definedName>
    <definedName name="qn">d!$H$22:$I$30</definedName>
  </definedNames>
  <calcPr calcId="124519" calcMode="manual" calcCompleted="0" calcOnSave="0"/>
</workbook>
</file>

<file path=xl/calcChain.xml><?xml version="1.0" encoding="utf-8"?>
<calcChain xmlns="http://schemas.openxmlformats.org/spreadsheetml/2006/main">
  <c r="D94" i="4"/>
  <c r="D89"/>
  <c r="D84"/>
  <c r="E81"/>
  <c r="E76"/>
  <c r="E71"/>
  <c r="E64"/>
  <c r="E59"/>
  <c r="E54"/>
  <c r="D94" i="2"/>
  <c r="D89"/>
  <c r="D84"/>
  <c r="E81"/>
  <c r="E76"/>
  <c r="E71"/>
  <c r="E64"/>
  <c r="E59"/>
  <c r="E54"/>
  <c r="D40" i="1"/>
  <c r="D20"/>
  <c r="D39"/>
  <c r="D38"/>
  <c r="D19"/>
  <c r="D37"/>
  <c r="D36"/>
  <c r="D35"/>
  <c r="D34"/>
  <c r="D18"/>
  <c r="D33"/>
  <c r="D32"/>
  <c r="D17"/>
  <c r="D31"/>
  <c r="D30"/>
  <c r="D16"/>
  <c r="D29"/>
  <c r="D28"/>
  <c r="D15"/>
  <c r="D27"/>
  <c r="D26"/>
  <c r="D25"/>
  <c r="D24"/>
  <c r="D14"/>
  <c r="D23"/>
  <c r="D22"/>
  <c r="I22" s="1"/>
  <c r="A53" i="3" s="1"/>
  <c r="D13" i="1"/>
  <c r="D21"/>
  <c r="D12"/>
  <c r="D8"/>
  <c r="D4"/>
  <c r="D11"/>
  <c r="D7"/>
  <c r="D2"/>
  <c r="D6"/>
  <c r="D10"/>
  <c r="D3"/>
  <c r="D5"/>
  <c r="D9"/>
  <c r="A6" i="5" l="1"/>
  <c r="A53"/>
  <c r="A6" i="3"/>
  <c r="I23" i="1"/>
  <c r="I24"/>
  <c r="I25"/>
  <c r="I26"/>
  <c r="I27"/>
  <c r="I28"/>
  <c r="I29"/>
  <c r="I30"/>
  <c r="F5"/>
  <c r="F3"/>
  <c r="F10"/>
  <c r="F6"/>
  <c r="F2"/>
  <c r="F7"/>
  <c r="F4"/>
  <c r="F8"/>
  <c r="F9"/>
  <c r="I9" s="1"/>
  <c r="E5"/>
  <c r="I15" s="1"/>
  <c r="L15" s="1"/>
  <c r="M15" s="1"/>
  <c r="P15" s="1"/>
  <c r="V15" s="1"/>
  <c r="D69" i="4" s="1"/>
  <c r="E3" i="1"/>
  <c r="I13" s="1"/>
  <c r="L13" s="1"/>
  <c r="M13" s="1"/>
  <c r="P13" s="1"/>
  <c r="E10"/>
  <c r="I20" s="1"/>
  <c r="L20" s="1"/>
  <c r="M20" s="1"/>
  <c r="P20" s="1"/>
  <c r="E6"/>
  <c r="I16" s="1"/>
  <c r="L16" s="1"/>
  <c r="M16" s="1"/>
  <c r="P16" s="1"/>
  <c r="V16" s="1"/>
  <c r="D74" i="4" s="1"/>
  <c r="E2" i="1"/>
  <c r="I12" s="1"/>
  <c r="L12" s="1"/>
  <c r="M12" s="1"/>
  <c r="P12" s="1"/>
  <c r="E7"/>
  <c r="I17" s="1"/>
  <c r="L17" s="1"/>
  <c r="M17" s="1"/>
  <c r="P17" s="1"/>
  <c r="V17" s="1"/>
  <c r="D79" i="4" s="1"/>
  <c r="E4" i="1"/>
  <c r="I14" s="1"/>
  <c r="L14" s="1"/>
  <c r="M14" s="1"/>
  <c r="P14" s="1"/>
  <c r="E8"/>
  <c r="I18" s="1"/>
  <c r="L18" s="1"/>
  <c r="M18" s="1"/>
  <c r="P18" s="1"/>
  <c r="E9"/>
  <c r="I19" s="1"/>
  <c r="L19" s="1"/>
  <c r="M19" s="1"/>
  <c r="P19" s="1"/>
  <c r="I5"/>
  <c r="L5" s="1"/>
  <c r="M5" s="1"/>
  <c r="P5" s="1"/>
  <c r="I3"/>
  <c r="L3" s="1"/>
  <c r="M3" s="1"/>
  <c r="P3" s="1"/>
  <c r="I10"/>
  <c r="L10" s="1"/>
  <c r="M10" s="1"/>
  <c r="P10" s="1"/>
  <c r="I6"/>
  <c r="L6" s="1"/>
  <c r="M6" s="1"/>
  <c r="P6" s="1"/>
  <c r="I2"/>
  <c r="L2" s="1"/>
  <c r="M2" s="1"/>
  <c r="P2" s="1"/>
  <c r="I7"/>
  <c r="L7" s="1"/>
  <c r="M7" s="1"/>
  <c r="P7" s="1"/>
  <c r="I4"/>
  <c r="L4" s="1"/>
  <c r="M4" s="1"/>
  <c r="P4" s="1"/>
  <c r="I8"/>
  <c r="L8" s="1"/>
  <c r="M8" s="1"/>
  <c r="P8" s="1"/>
  <c r="A93" i="5" l="1"/>
  <c r="A46"/>
  <c r="A88"/>
  <c r="A41"/>
  <c r="A83"/>
  <c r="A36"/>
  <c r="A78"/>
  <c r="A31"/>
  <c r="A73"/>
  <c r="A26"/>
  <c r="A68"/>
  <c r="A21"/>
  <c r="A63"/>
  <c r="A16"/>
  <c r="A58"/>
  <c r="A11"/>
  <c r="A93" i="3"/>
  <c r="A46"/>
  <c r="A88"/>
  <c r="A41"/>
  <c r="A83"/>
  <c r="A36"/>
  <c r="A78"/>
  <c r="A31"/>
  <c r="A73"/>
  <c r="A26"/>
  <c r="A68"/>
  <c r="A21"/>
  <c r="A63"/>
  <c r="A16"/>
  <c r="A58"/>
  <c r="A11"/>
  <c r="L9" i="1"/>
  <c r="M9" s="1"/>
  <c r="P9" s="1"/>
  <c r="Z9" s="1"/>
  <c r="M90" i="2" s="1"/>
  <c r="J9" i="1"/>
  <c r="K9" s="1"/>
  <c r="R9" s="1"/>
  <c r="W9" s="1"/>
  <c r="E91" i="2" s="1"/>
  <c r="V14" i="1"/>
  <c r="D64" i="4" s="1"/>
  <c r="V12" i="1"/>
  <c r="D54" i="4" s="1"/>
  <c r="V13" i="1"/>
  <c r="D59" i="4" s="1"/>
  <c r="V4" i="1"/>
  <c r="D64" i="2" s="1"/>
  <c r="V7" i="1"/>
  <c r="D79" i="2" s="1"/>
  <c r="V2" i="1"/>
  <c r="D54" i="2" s="1"/>
  <c r="V6" i="1"/>
  <c r="D74" i="2" s="1"/>
  <c r="V3" i="1"/>
  <c r="V5"/>
  <c r="D69" i="2" s="1"/>
  <c r="Z8" i="1"/>
  <c r="M85" i="2" s="1"/>
  <c r="Z10" i="1"/>
  <c r="M95" i="2" s="1"/>
  <c r="Z19" i="1"/>
  <c r="M90" i="4" s="1"/>
  <c r="Z18" i="1"/>
  <c r="M85" i="4" s="1"/>
  <c r="Z20" i="1"/>
  <c r="M95" i="4" s="1"/>
  <c r="N9" i="1"/>
  <c r="S9" s="1"/>
  <c r="Y9" s="1"/>
  <c r="H89" i="2" s="1"/>
  <c r="Q9" i="1"/>
  <c r="U9" s="1"/>
  <c r="J8"/>
  <c r="K8" s="1"/>
  <c r="R8" s="1"/>
  <c r="W8" s="1"/>
  <c r="E86" i="2" s="1"/>
  <c r="J4" i="1"/>
  <c r="K4" s="1"/>
  <c r="R4" s="1"/>
  <c r="W4" s="1"/>
  <c r="E66" i="2" s="1"/>
  <c r="J7" i="1"/>
  <c r="K7" s="1"/>
  <c r="R7" s="1"/>
  <c r="J2"/>
  <c r="K2" s="1"/>
  <c r="R2" s="1"/>
  <c r="W2" s="1"/>
  <c r="E56" i="2" s="1"/>
  <c r="J6" i="1"/>
  <c r="K6" s="1"/>
  <c r="R6" s="1"/>
  <c r="J10"/>
  <c r="K10" s="1"/>
  <c r="R10" s="1"/>
  <c r="W10" s="1"/>
  <c r="E96" i="2" s="1"/>
  <c r="J3" i="1"/>
  <c r="K3" s="1"/>
  <c r="R3" s="1"/>
  <c r="W3" s="1"/>
  <c r="J5"/>
  <c r="K5" s="1"/>
  <c r="R5" s="1"/>
  <c r="J19"/>
  <c r="K19" s="1"/>
  <c r="R19" s="1"/>
  <c r="W19" s="1"/>
  <c r="E91" i="4" s="1"/>
  <c r="J18" i="1"/>
  <c r="K18" s="1"/>
  <c r="R18" s="1"/>
  <c r="W18" s="1"/>
  <c r="E86" i="4" s="1"/>
  <c r="J14" i="1"/>
  <c r="K14" s="1"/>
  <c r="R14" s="1"/>
  <c r="W14" s="1"/>
  <c r="E66" i="4" s="1"/>
  <c r="J17" i="1"/>
  <c r="K17" s="1"/>
  <c r="R17" s="1"/>
  <c r="J12"/>
  <c r="K12" s="1"/>
  <c r="R12" s="1"/>
  <c r="W12" s="1"/>
  <c r="E56" i="4" s="1"/>
  <c r="J16" i="1"/>
  <c r="K16" s="1"/>
  <c r="R16" s="1"/>
  <c r="J20"/>
  <c r="K20" s="1"/>
  <c r="R20" s="1"/>
  <c r="W20" s="1"/>
  <c r="E96" i="4" s="1"/>
  <c r="J13" i="1"/>
  <c r="K13" s="1"/>
  <c r="R13" s="1"/>
  <c r="W13" s="1"/>
  <c r="E61" i="4" s="1"/>
  <c r="J15" i="1"/>
  <c r="K15" s="1"/>
  <c r="R15" s="1"/>
  <c r="E61" i="5" l="1"/>
  <c r="D59"/>
  <c r="E66"/>
  <c r="D64"/>
  <c r="E71"/>
  <c r="D69"/>
  <c r="E76"/>
  <c r="D74"/>
  <c r="E81"/>
  <c r="D79"/>
  <c r="E86"/>
  <c r="D84"/>
  <c r="E91"/>
  <c r="D89"/>
  <c r="E96"/>
  <c r="D94"/>
  <c r="D54"/>
  <c r="E56"/>
  <c r="D88" i="2"/>
  <c r="E61"/>
  <c r="E56" i="3"/>
  <c r="D59" i="2"/>
  <c r="D54" i="3"/>
  <c r="E61"/>
  <c r="D59"/>
  <c r="E66"/>
  <c r="D64"/>
  <c r="E71"/>
  <c r="D69"/>
  <c r="E76"/>
  <c r="D74"/>
  <c r="E81"/>
  <c r="D79"/>
  <c r="E86"/>
  <c r="D84"/>
  <c r="E91"/>
  <c r="D89"/>
  <c r="E96"/>
  <c r="D94"/>
  <c r="X9" i="1"/>
  <c r="E89" i="2" s="1"/>
  <c r="N15" i="1"/>
  <c r="S15" s="1"/>
  <c r="Q15"/>
  <c r="Z15" s="1"/>
  <c r="M70" i="4" s="1"/>
  <c r="N13" i="1"/>
  <c r="S13" s="1"/>
  <c r="Y13" s="1"/>
  <c r="H59" i="4" s="1"/>
  <c r="Q13" i="1"/>
  <c r="U13" s="1"/>
  <c r="N20"/>
  <c r="S20" s="1"/>
  <c r="Q20"/>
  <c r="U20" s="1"/>
  <c r="N16"/>
  <c r="S16" s="1"/>
  <c r="Q16"/>
  <c r="Z16" s="1"/>
  <c r="M75" i="4" s="1"/>
  <c r="N12" i="1"/>
  <c r="S12" s="1"/>
  <c r="Y12" s="1"/>
  <c r="H54" i="4" s="1"/>
  <c r="Q12" i="1"/>
  <c r="U12" s="1"/>
  <c r="N17"/>
  <c r="S17" s="1"/>
  <c r="Q17"/>
  <c r="Z17" s="1"/>
  <c r="M80" i="4" s="1"/>
  <c r="N14" i="1"/>
  <c r="S14" s="1"/>
  <c r="Y14" s="1"/>
  <c r="Q14"/>
  <c r="U14" s="1"/>
  <c r="N18"/>
  <c r="S18" s="1"/>
  <c r="Q18"/>
  <c r="U18" s="1"/>
  <c r="N19"/>
  <c r="S19" s="1"/>
  <c r="Q19"/>
  <c r="U19" s="1"/>
  <c r="D83" i="5" s="1"/>
  <c r="N5" i="1"/>
  <c r="S5" s="1"/>
  <c r="Y5" s="1"/>
  <c r="H69" i="2" s="1"/>
  <c r="Q5" i="1"/>
  <c r="Z5" s="1"/>
  <c r="M70" i="2" s="1"/>
  <c r="N3" i="1"/>
  <c r="S3" s="1"/>
  <c r="Y3" s="1"/>
  <c r="Q3"/>
  <c r="U3" s="1"/>
  <c r="N10"/>
  <c r="S10" s="1"/>
  <c r="Y10" s="1"/>
  <c r="H94" i="2" s="1"/>
  <c r="Q10" i="1"/>
  <c r="U10" s="1"/>
  <c r="N6"/>
  <c r="S6" s="1"/>
  <c r="Y6" s="1"/>
  <c r="H74" i="2" s="1"/>
  <c r="Q6" i="1"/>
  <c r="Z6" s="1"/>
  <c r="M75" i="2" s="1"/>
  <c r="N7" i="1"/>
  <c r="S7" s="1"/>
  <c r="Y7" s="1"/>
  <c r="H79" i="2" s="1"/>
  <c r="Q7" i="1"/>
  <c r="Z7" s="1"/>
  <c r="M80" i="2" s="1"/>
  <c r="N4" i="1"/>
  <c r="S4" s="1"/>
  <c r="Y4" s="1"/>
  <c r="H64" i="2" s="1"/>
  <c r="Q4" i="1"/>
  <c r="U4" s="1"/>
  <c r="N8"/>
  <c r="S8" s="1"/>
  <c r="Y8" s="1"/>
  <c r="H84" i="2" s="1"/>
  <c r="Q8" i="1"/>
  <c r="U8" s="1"/>
  <c r="N2"/>
  <c r="S2" s="1"/>
  <c r="Y2" s="1"/>
  <c r="H54" i="2" s="1"/>
  <c r="Q2" i="1"/>
  <c r="U2" s="1"/>
  <c r="D63" i="5" l="1"/>
  <c r="H64" i="4"/>
  <c r="D36" i="5"/>
  <c r="D16"/>
  <c r="M60"/>
  <c r="D93" i="4"/>
  <c r="D46"/>
  <c r="D88"/>
  <c r="D41"/>
  <c r="D83"/>
  <c r="D36"/>
  <c r="D63"/>
  <c r="D16"/>
  <c r="D53"/>
  <c r="D6"/>
  <c r="D58"/>
  <c r="D11"/>
  <c r="D53" i="2"/>
  <c r="D83"/>
  <c r="D63"/>
  <c r="D93"/>
  <c r="H69" i="3"/>
  <c r="D58" i="2"/>
  <c r="H59"/>
  <c r="H54" i="3"/>
  <c r="D16"/>
  <c r="H94"/>
  <c r="H89"/>
  <c r="H84"/>
  <c r="H79"/>
  <c r="H74"/>
  <c r="D63"/>
  <c r="H64"/>
  <c r="H59"/>
  <c r="D46" i="2"/>
  <c r="D41"/>
  <c r="D36"/>
  <c r="D16"/>
  <c r="D11"/>
  <c r="D6"/>
  <c r="X19" i="1"/>
  <c r="Y19"/>
  <c r="X18"/>
  <c r="Y18"/>
  <c r="X17"/>
  <c r="Y17"/>
  <c r="X16"/>
  <c r="Y16"/>
  <c r="X20"/>
  <c r="Y20"/>
  <c r="X15"/>
  <c r="E54" i="5" s="1"/>
  <c r="Y15" i="1"/>
  <c r="H54" i="5" s="1"/>
  <c r="X8" i="1"/>
  <c r="X10"/>
  <c r="Z2"/>
  <c r="Z4"/>
  <c r="U7"/>
  <c r="X7"/>
  <c r="U6"/>
  <c r="D31" i="3" s="1"/>
  <c r="X6" i="1"/>
  <c r="Z3"/>
  <c r="M80" i="3" s="1"/>
  <c r="U5" i="1"/>
  <c r="D11" i="3" s="1"/>
  <c r="X5" i="1"/>
  <c r="Z14"/>
  <c r="M70" i="5" s="1"/>
  <c r="U17" i="1"/>
  <c r="D93" i="5" s="1"/>
  <c r="Z12" i="1"/>
  <c r="U16"/>
  <c r="D78" i="5" s="1"/>
  <c r="Z13" i="1"/>
  <c r="M65" i="5" s="1"/>
  <c r="U15" i="1"/>
  <c r="D53" i="5" s="1"/>
  <c r="M85" l="1"/>
  <c r="M85" i="3"/>
  <c r="H94" i="5"/>
  <c r="E94"/>
  <c r="D46"/>
  <c r="M80"/>
  <c r="D88"/>
  <c r="H89"/>
  <c r="E89"/>
  <c r="M75"/>
  <c r="D31"/>
  <c r="D41"/>
  <c r="D6"/>
  <c r="D58"/>
  <c r="D11"/>
  <c r="M60" i="4"/>
  <c r="M95" i="5"/>
  <c r="D73"/>
  <c r="D26"/>
  <c r="M55" i="4"/>
  <c r="M90" i="5"/>
  <c r="D68"/>
  <c r="D21"/>
  <c r="M65" i="4"/>
  <c r="M55" i="5"/>
  <c r="H69" i="4"/>
  <c r="H59" i="5"/>
  <c r="E69" i="4"/>
  <c r="E59" i="5"/>
  <c r="H94" i="4"/>
  <c r="H64" i="5"/>
  <c r="E94" i="4"/>
  <c r="E64" i="5"/>
  <c r="H74" i="4"/>
  <c r="H74" i="5"/>
  <c r="E74" i="4"/>
  <c r="E74" i="5"/>
  <c r="H79" i="4"/>
  <c r="H69" i="5"/>
  <c r="E79" i="4"/>
  <c r="E69" i="5"/>
  <c r="H84" i="4"/>
  <c r="H79" i="5"/>
  <c r="E84" i="4"/>
  <c r="E79" i="5"/>
  <c r="H89" i="4"/>
  <c r="H84" i="5"/>
  <c r="E89" i="4"/>
  <c r="E84" i="5"/>
  <c r="M90" i="3"/>
  <c r="M70"/>
  <c r="M65"/>
  <c r="D53"/>
  <c r="E69"/>
  <c r="D68"/>
  <c r="D21"/>
  <c r="D78"/>
  <c r="D68" i="4"/>
  <c r="D21"/>
  <c r="D73"/>
  <c r="D26"/>
  <c r="D78"/>
  <c r="D31"/>
  <c r="E94" i="3"/>
  <c r="E59"/>
  <c r="E54"/>
  <c r="D58"/>
  <c r="M75"/>
  <c r="D6"/>
  <c r="D93"/>
  <c r="D46"/>
  <c r="E69" i="2"/>
  <c r="E89" i="3"/>
  <c r="D88"/>
  <c r="D41"/>
  <c r="M60" i="2"/>
  <c r="M55" i="3"/>
  <c r="E74" i="2"/>
  <c r="E74" i="3"/>
  <c r="D73"/>
  <c r="D26"/>
  <c r="E79" i="2"/>
  <c r="E84" i="3"/>
  <c r="D83"/>
  <c r="D36"/>
  <c r="M65" i="2"/>
  <c r="M60" i="3"/>
  <c r="M55" i="2"/>
  <c r="M95" i="3"/>
  <c r="E94" i="2"/>
  <c r="E79" i="3"/>
  <c r="E84" i="2"/>
  <c r="E64" i="3"/>
  <c r="D21" i="2"/>
  <c r="D68"/>
  <c r="D26"/>
  <c r="D73"/>
  <c r="D31"/>
  <c r="D78"/>
</calcChain>
</file>

<file path=xl/sharedStrings.xml><?xml version="1.0" encoding="utf-8"?>
<sst xmlns="http://schemas.openxmlformats.org/spreadsheetml/2006/main" count="258" uniqueCount="10">
  <si>
    <t/>
  </si>
  <si>
    <t>40 の 25％は、10 です。これを『田の字表』では</t>
    <rPh sb="20" eb="21">
      <t>タ</t>
    </rPh>
    <rPh sb="22" eb="23">
      <t>ジ</t>
    </rPh>
    <rPh sb="23" eb="24">
      <t>ヒョウ</t>
    </rPh>
    <phoneticPr fontId="1"/>
  </si>
  <si>
    <t>と書きます。</t>
    <rPh sb="1" eb="2">
      <t>カ</t>
    </rPh>
    <phoneticPr fontId="1"/>
  </si>
  <si>
    <t>)</t>
    <phoneticPr fontId="1"/>
  </si>
  <si>
    <t>[式]</t>
    <rPh sb="1" eb="2">
      <t>シキ</t>
    </rPh>
    <phoneticPr fontId="1"/>
  </si>
  <si>
    <t>[答]</t>
    <rPh sb="1" eb="2">
      <t>コタエ</t>
    </rPh>
    <phoneticPr fontId="1"/>
  </si>
  <si>
    <t>％　の　計　算</t>
    <rPh sb="4" eb="5">
      <t>ケイ</t>
    </rPh>
    <rPh sb="6" eb="7">
      <t>サン</t>
    </rPh>
    <phoneticPr fontId="1"/>
  </si>
  <si>
    <t>表に書き込み、問題を解きなさい。</t>
    <phoneticPr fontId="1"/>
  </si>
  <si>
    <r>
      <rPr>
        <sz val="10"/>
        <color theme="1"/>
        <rFont val="HG丸ｺﾞｼｯｸM-PRO"/>
        <family val="3"/>
        <charset val="128"/>
      </rPr>
      <t>％　の　計　算</t>
    </r>
    <r>
      <rPr>
        <sz val="14"/>
        <color theme="1"/>
        <rFont val="HG丸ｺﾞｼｯｸM-PRO"/>
        <family val="3"/>
        <charset val="128"/>
      </rPr>
      <t xml:space="preserve">   答</t>
    </r>
    <rPh sb="4" eb="5">
      <t>ケイ</t>
    </rPh>
    <rPh sb="6" eb="7">
      <t>サン</t>
    </rPh>
    <rPh sb="10" eb="11">
      <t>コタエ</t>
    </rPh>
    <phoneticPr fontId="1"/>
  </si>
  <si>
    <t>［F9］キーで再作問</t>
    <rPh sb="7" eb="8">
      <t>サイ</t>
    </rPh>
    <rPh sb="8" eb="10">
      <t>サクモン</t>
    </rPh>
    <phoneticPr fontId="1"/>
  </si>
</sst>
</file>

<file path=xl/styles.xml><?xml version="1.0" encoding="utf-8"?>
<styleSheet xmlns="http://schemas.openxmlformats.org/spreadsheetml/2006/main">
  <fonts count="7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ARペン楷書体L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F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B3FFB3"/>
      </left>
      <right/>
      <top style="medium">
        <color rgb="FFB3FFB3"/>
      </top>
      <bottom/>
      <diagonal/>
    </border>
    <border>
      <left/>
      <right/>
      <top style="medium">
        <color rgb="FFB3FFB3"/>
      </top>
      <bottom/>
      <diagonal/>
    </border>
    <border>
      <left/>
      <right style="medium">
        <color rgb="FFB3FFB3"/>
      </right>
      <top style="medium">
        <color rgb="FFB3FFB3"/>
      </top>
      <bottom/>
      <diagonal/>
    </border>
    <border>
      <left style="medium">
        <color rgb="FFB3FFB3"/>
      </left>
      <right/>
      <top/>
      <bottom/>
      <diagonal/>
    </border>
    <border>
      <left/>
      <right style="medium">
        <color rgb="FFB3FFB3"/>
      </right>
      <top/>
      <bottom/>
      <diagonal/>
    </border>
    <border>
      <left style="medium">
        <color rgb="FFB3FFB3"/>
      </left>
      <right/>
      <top/>
      <bottom style="medium">
        <color rgb="FFB3FFB3"/>
      </bottom>
      <diagonal/>
    </border>
    <border>
      <left/>
      <right/>
      <top/>
      <bottom style="medium">
        <color rgb="FFB3FFB3"/>
      </bottom>
      <diagonal/>
    </border>
    <border>
      <left/>
      <right style="medium">
        <color rgb="FFB3FFB3"/>
      </right>
      <top/>
      <bottom style="medium">
        <color rgb="FFB3FFB3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40"/>
  <sheetViews>
    <sheetView topLeftCell="A10" workbookViewId="0">
      <selection activeCell="H22" sqref="H22:I30"/>
    </sheetView>
  </sheetViews>
  <sheetFormatPr defaultRowHeight="12"/>
  <cols>
    <col min="1" max="5" width="6" customWidth="1"/>
    <col min="9" max="9" width="6.5703125" customWidth="1"/>
    <col min="16" max="19" width="6.7109375" customWidth="1"/>
    <col min="21" max="21" width="39.42578125" customWidth="1"/>
    <col min="22" max="23" width="5.5703125" customWidth="1"/>
    <col min="24" max="24" width="5.140625" customWidth="1"/>
    <col min="25" max="25" width="17.7109375" customWidth="1"/>
    <col min="26" max="26" width="7.42578125" customWidth="1"/>
  </cols>
  <sheetData>
    <row r="2" spans="1:26">
      <c r="A2" s="1">
        <v>1</v>
      </c>
      <c r="B2" s="1">
        <v>50</v>
      </c>
      <c r="C2" s="1">
        <v>2</v>
      </c>
      <c r="D2" s="1">
        <f t="shared" ref="D2:D40" ca="1" si="0">RAND()</f>
        <v>0.97115782243870097</v>
      </c>
      <c r="E2" s="1">
        <f ca="1">RANK(D2,$D$2:$D$40)</f>
        <v>3</v>
      </c>
      <c r="F2" s="1">
        <f ca="1">RANK(D2,$D$2:$D$12)</f>
        <v>1</v>
      </c>
      <c r="H2" s="1">
        <v>1</v>
      </c>
      <c r="I2">
        <f ca="1">F2</f>
        <v>1</v>
      </c>
      <c r="J2">
        <f t="shared" ref="J2:J10" ca="1" si="1">VLOOKUP($I2,pt,2)</f>
        <v>50</v>
      </c>
      <c r="K2">
        <f ca="1">+J2/100</f>
        <v>0.5</v>
      </c>
      <c r="L2">
        <f t="shared" ref="L2:L10" ca="1" si="2">VLOOKUP($I2,pt,3)</f>
        <v>2</v>
      </c>
      <c r="M2">
        <f ca="1">INT(RAND()*8+2)*L2</f>
        <v>18</v>
      </c>
      <c r="N2">
        <f ca="1">+M2*J2/100</f>
        <v>9</v>
      </c>
      <c r="P2" t="str">
        <f ca="1">TEXT(M2,"##")</f>
        <v>18</v>
      </c>
      <c r="Q2" t="str">
        <f t="shared" ref="Q2:Q10" ca="1" si="3">TEXT(J2,"##")</f>
        <v>50</v>
      </c>
      <c r="R2" t="str">
        <f ca="1">TEXT(K2,"0.##")</f>
        <v>0.5</v>
      </c>
      <c r="S2" t="str">
        <f t="shared" ref="S2:S10" ca="1" si="4">TEXT(N2,"##")</f>
        <v>9</v>
      </c>
      <c r="T2" s="1">
        <v>1</v>
      </c>
      <c r="U2" s="2" t="str">
        <f ca="1">P2&amp;" の "&amp;Q2&amp;"％は、いくらですか。"</f>
        <v>18 の 50％は、いくらですか。</v>
      </c>
      <c r="V2" s="2" t="str">
        <f ca="1">P2</f>
        <v>18</v>
      </c>
      <c r="W2" s="2" t="str">
        <f ca="1">+R2</f>
        <v>0.5</v>
      </c>
      <c r="X2" s="3" t="s">
        <v>0</v>
      </c>
      <c r="Y2" s="2" t="str">
        <f ca="1">P2&amp;"×"&amp;R2&amp;"＝"&amp;S2</f>
        <v>18×0.5＝9</v>
      </c>
      <c r="Z2" t="str">
        <f ca="1">S2</f>
        <v>9</v>
      </c>
    </row>
    <row r="3" spans="1:26">
      <c r="A3" s="1">
        <v>2</v>
      </c>
      <c r="B3" s="1">
        <v>25</v>
      </c>
      <c r="C3" s="1">
        <v>4</v>
      </c>
      <c r="D3" s="1">
        <f t="shared" ca="1" si="0"/>
        <v>0.23047755237079959</v>
      </c>
      <c r="E3" s="1">
        <f t="shared" ref="E3:E10" ca="1" si="5">RANK(D3,$D$2:$D$40)</f>
        <v>31</v>
      </c>
      <c r="F3" s="1">
        <f t="shared" ref="F3:F10" ca="1" si="6">RANK(D3,$D$2:$D$12)</f>
        <v>9</v>
      </c>
      <c r="H3" s="1">
        <v>2</v>
      </c>
      <c r="I3">
        <f t="shared" ref="I3:I10" ca="1" si="7">F3</f>
        <v>9</v>
      </c>
      <c r="J3">
        <f t="shared" ca="1" si="1"/>
        <v>30</v>
      </c>
      <c r="K3">
        <f t="shared" ref="K3:K10" ca="1" si="8">+J3/100</f>
        <v>0.3</v>
      </c>
      <c r="L3">
        <f t="shared" ca="1" si="2"/>
        <v>10</v>
      </c>
      <c r="M3">
        <f ca="1">INT(RAND()*8+2)*L3*5</f>
        <v>350</v>
      </c>
      <c r="N3">
        <f t="shared" ref="N3:N10" ca="1" si="9">+M3*J3/100</f>
        <v>105</v>
      </c>
      <c r="P3" t="str">
        <f t="shared" ref="P3:P20" ca="1" si="10">TEXT(M3,"##")</f>
        <v>350</v>
      </c>
      <c r="Q3" t="str">
        <f t="shared" ca="1" si="3"/>
        <v>30</v>
      </c>
      <c r="R3" t="str">
        <f t="shared" ref="R3:R20" ca="1" si="11">TEXT(K3,"0.##")</f>
        <v>0.3</v>
      </c>
      <c r="S3" t="str">
        <f t="shared" ca="1" si="4"/>
        <v>105</v>
      </c>
      <c r="T3" s="1">
        <v>2</v>
      </c>
      <c r="U3" s="2" t="str">
        <f t="shared" ref="U3:U4" ca="1" si="12">P3&amp;" の "&amp;Q3&amp;"％は、いくらですか。"</f>
        <v>350 の 30％は、いくらですか。</v>
      </c>
      <c r="V3" s="2" t="str">
        <f t="shared" ref="V3:V7" ca="1" si="13">P3</f>
        <v>350</v>
      </c>
      <c r="W3" s="2" t="str">
        <f t="shared" ref="W3:W10" ca="1" si="14">+R3</f>
        <v>0.3</v>
      </c>
      <c r="X3" s="3" t="s">
        <v>0</v>
      </c>
      <c r="Y3" s="2" t="str">
        <f t="shared" ref="Y3:Y4" ca="1" si="15">P3&amp;"×"&amp;R3&amp;"＝"&amp;S3</f>
        <v>350×0.3＝105</v>
      </c>
      <c r="Z3" t="str">
        <f t="shared" ref="Z3:Z4" ca="1" si="16">S3</f>
        <v>105</v>
      </c>
    </row>
    <row r="4" spans="1:26">
      <c r="A4" s="1">
        <v>3</v>
      </c>
      <c r="B4" s="1">
        <v>75</v>
      </c>
      <c r="C4" s="1">
        <v>4</v>
      </c>
      <c r="D4" s="1">
        <f t="shared" ca="1" si="0"/>
        <v>0.9638984372252184</v>
      </c>
      <c r="E4" s="1">
        <f t="shared" ca="1" si="5"/>
        <v>5</v>
      </c>
      <c r="F4" s="1">
        <f t="shared" ca="1" si="6"/>
        <v>2</v>
      </c>
      <c r="H4" s="1">
        <v>3</v>
      </c>
      <c r="I4">
        <f t="shared" ca="1" si="7"/>
        <v>2</v>
      </c>
      <c r="J4">
        <f t="shared" ca="1" si="1"/>
        <v>25</v>
      </c>
      <c r="K4">
        <f t="shared" ca="1" si="8"/>
        <v>0.25</v>
      </c>
      <c r="L4">
        <f t="shared" ca="1" si="2"/>
        <v>4</v>
      </c>
      <c r="M4">
        <f ca="1">INT(RAND()*8+2)*L4*20</f>
        <v>560</v>
      </c>
      <c r="N4">
        <f t="shared" ca="1" si="9"/>
        <v>140</v>
      </c>
      <c r="P4" t="str">
        <f t="shared" ca="1" si="10"/>
        <v>560</v>
      </c>
      <c r="Q4" t="str">
        <f t="shared" ca="1" si="3"/>
        <v>25</v>
      </c>
      <c r="R4" t="str">
        <f t="shared" ca="1" si="11"/>
        <v>0.25</v>
      </c>
      <c r="S4" t="str">
        <f t="shared" ca="1" si="4"/>
        <v>140</v>
      </c>
      <c r="T4" s="1">
        <v>3</v>
      </c>
      <c r="U4" s="2" t="str">
        <f t="shared" ca="1" si="12"/>
        <v>560 の 25％は、いくらですか。</v>
      </c>
      <c r="V4" s="2" t="str">
        <f t="shared" ca="1" si="13"/>
        <v>560</v>
      </c>
      <c r="W4" s="2" t="str">
        <f t="shared" ca="1" si="14"/>
        <v>0.25</v>
      </c>
      <c r="X4" s="3" t="s">
        <v>0</v>
      </c>
      <c r="Y4" s="2" t="str">
        <f t="shared" ca="1" si="15"/>
        <v>560×0.25＝140</v>
      </c>
      <c r="Z4" t="str">
        <f t="shared" ca="1" si="16"/>
        <v>140</v>
      </c>
    </row>
    <row r="5" spans="1:26">
      <c r="A5" s="1">
        <v>4</v>
      </c>
      <c r="B5" s="1">
        <v>20</v>
      </c>
      <c r="C5" s="1">
        <v>5</v>
      </c>
      <c r="D5" s="1">
        <f t="shared" ca="1" si="0"/>
        <v>0.41431031509381233</v>
      </c>
      <c r="E5" s="1">
        <f t="shared" ca="1" si="5"/>
        <v>26</v>
      </c>
      <c r="F5" s="1">
        <f t="shared" ca="1" si="6"/>
        <v>6</v>
      </c>
      <c r="H5" s="1">
        <v>4</v>
      </c>
      <c r="I5">
        <f t="shared" ca="1" si="7"/>
        <v>6</v>
      </c>
      <c r="J5">
        <f t="shared" ca="1" si="1"/>
        <v>60</v>
      </c>
      <c r="K5">
        <f t="shared" ca="1" si="8"/>
        <v>0.6</v>
      </c>
      <c r="L5">
        <f t="shared" ca="1" si="2"/>
        <v>5</v>
      </c>
      <c r="M5">
        <f ca="1">INT(RAND()*8+2)*L5</f>
        <v>45</v>
      </c>
      <c r="N5">
        <f t="shared" ca="1" si="9"/>
        <v>27</v>
      </c>
      <c r="P5" t="str">
        <f t="shared" ca="1" si="10"/>
        <v>45</v>
      </c>
      <c r="Q5" t="str">
        <f t="shared" ca="1" si="3"/>
        <v>60</v>
      </c>
      <c r="R5" t="str">
        <f t="shared" ca="1" si="11"/>
        <v>0.6</v>
      </c>
      <c r="S5" t="str">
        <f t="shared" ca="1" si="4"/>
        <v>27</v>
      </c>
      <c r="T5" s="1">
        <v>4</v>
      </c>
      <c r="U5" s="2" t="str">
        <f ca="1">S5&amp;" は、"&amp;P5&amp;" の何％ですか。"</f>
        <v>27 は、45 の何％ですか。</v>
      </c>
      <c r="V5" s="2" t="str">
        <f t="shared" ca="1" si="13"/>
        <v>45</v>
      </c>
      <c r="W5" s="3" t="s">
        <v>0</v>
      </c>
      <c r="X5" s="2" t="str">
        <f t="shared" ref="X5:X10" ca="1" si="17">+S5</f>
        <v>27</v>
      </c>
      <c r="Y5" s="2" t="str">
        <f ca="1">S5&amp;"÷"&amp;P5&amp;"＝"&amp;R5</f>
        <v>27÷45＝0.6</v>
      </c>
      <c r="Z5" t="str">
        <f ca="1">Q5&amp;"％"</f>
        <v>60％</v>
      </c>
    </row>
    <row r="6" spans="1:26">
      <c r="A6" s="1">
        <v>5</v>
      </c>
      <c r="B6" s="1">
        <v>40</v>
      </c>
      <c r="C6" s="1">
        <v>5</v>
      </c>
      <c r="D6" s="1">
        <f t="shared" ca="1" si="0"/>
        <v>0.14826558138327983</v>
      </c>
      <c r="E6" s="1">
        <f t="shared" ca="1" si="5"/>
        <v>36</v>
      </c>
      <c r="F6" s="1">
        <f t="shared" ca="1" si="6"/>
        <v>11</v>
      </c>
      <c r="H6" s="1">
        <v>5</v>
      </c>
      <c r="I6">
        <f t="shared" ca="1" si="7"/>
        <v>11</v>
      </c>
      <c r="J6">
        <f t="shared" ca="1" si="1"/>
        <v>90</v>
      </c>
      <c r="K6">
        <f t="shared" ca="1" si="8"/>
        <v>0.9</v>
      </c>
      <c r="L6">
        <f t="shared" ca="1" si="2"/>
        <v>10</v>
      </c>
      <c r="M6">
        <f ca="1">INT(RAND()*8+2)*L6*5</f>
        <v>400</v>
      </c>
      <c r="N6">
        <f t="shared" ca="1" si="9"/>
        <v>360</v>
      </c>
      <c r="P6" t="str">
        <f t="shared" ca="1" si="10"/>
        <v>400</v>
      </c>
      <c r="Q6" t="str">
        <f t="shared" ca="1" si="3"/>
        <v>90</v>
      </c>
      <c r="R6" t="str">
        <f t="shared" ca="1" si="11"/>
        <v>0.9</v>
      </c>
      <c r="S6" t="str">
        <f t="shared" ca="1" si="4"/>
        <v>360</v>
      </c>
      <c r="T6" s="1">
        <v>5</v>
      </c>
      <c r="U6" s="2" t="str">
        <f t="shared" ref="U6:U7" ca="1" si="18">S6&amp;" は、"&amp;P6&amp;" の何％ですか。"</f>
        <v>360 は、400 の何％ですか。</v>
      </c>
      <c r="V6" s="2" t="str">
        <f t="shared" ca="1" si="13"/>
        <v>400</v>
      </c>
      <c r="W6" s="3" t="s">
        <v>0</v>
      </c>
      <c r="X6" s="2" t="str">
        <f t="shared" ca="1" si="17"/>
        <v>360</v>
      </c>
      <c r="Y6" s="2" t="str">
        <f t="shared" ref="Y6:Y7" ca="1" si="19">S6&amp;"÷"&amp;P6&amp;"＝"&amp;R6</f>
        <v>360÷400＝0.9</v>
      </c>
      <c r="Z6" t="str">
        <f t="shared" ref="Z6:Z7" ca="1" si="20">Q6&amp;"％"</f>
        <v>90％</v>
      </c>
    </row>
    <row r="7" spans="1:26">
      <c r="A7" s="1">
        <v>6</v>
      </c>
      <c r="B7" s="1">
        <v>60</v>
      </c>
      <c r="C7" s="1">
        <v>5</v>
      </c>
      <c r="D7" s="1">
        <f t="shared" ca="1" si="0"/>
        <v>0.38058312380998172</v>
      </c>
      <c r="E7" s="1">
        <f t="shared" ca="1" si="5"/>
        <v>27</v>
      </c>
      <c r="F7" s="1">
        <f t="shared" ca="1" si="6"/>
        <v>7</v>
      </c>
      <c r="H7" s="1">
        <v>6</v>
      </c>
      <c r="I7">
        <f t="shared" ca="1" si="7"/>
        <v>7</v>
      </c>
      <c r="J7">
        <f t="shared" ca="1" si="1"/>
        <v>80</v>
      </c>
      <c r="K7">
        <f t="shared" ca="1" si="8"/>
        <v>0.8</v>
      </c>
      <c r="L7">
        <f t="shared" ca="1" si="2"/>
        <v>5</v>
      </c>
      <c r="M7">
        <f ca="1">INT(RAND()*8+2)*L7*20</f>
        <v>600</v>
      </c>
      <c r="N7">
        <f t="shared" ca="1" si="9"/>
        <v>480</v>
      </c>
      <c r="P7" t="str">
        <f t="shared" ca="1" si="10"/>
        <v>600</v>
      </c>
      <c r="Q7" t="str">
        <f t="shared" ca="1" si="3"/>
        <v>80</v>
      </c>
      <c r="R7" t="str">
        <f t="shared" ca="1" si="11"/>
        <v>0.8</v>
      </c>
      <c r="S7" t="str">
        <f t="shared" ca="1" si="4"/>
        <v>480</v>
      </c>
      <c r="T7" s="1">
        <v>6</v>
      </c>
      <c r="U7" s="2" t="str">
        <f t="shared" ca="1" si="18"/>
        <v>480 は、600 の何％ですか。</v>
      </c>
      <c r="V7" s="2" t="str">
        <f t="shared" ca="1" si="13"/>
        <v>600</v>
      </c>
      <c r="W7" s="3" t="s">
        <v>0</v>
      </c>
      <c r="X7" s="2" t="str">
        <f t="shared" ca="1" si="17"/>
        <v>480</v>
      </c>
      <c r="Y7" s="2" t="str">
        <f t="shared" ca="1" si="19"/>
        <v>480÷600＝0.8</v>
      </c>
      <c r="Z7" t="str">
        <f t="shared" ca="1" si="20"/>
        <v>80％</v>
      </c>
    </row>
    <row r="8" spans="1:26">
      <c r="A8" s="1">
        <v>7</v>
      </c>
      <c r="B8" s="1">
        <v>80</v>
      </c>
      <c r="C8" s="1">
        <v>5</v>
      </c>
      <c r="D8" s="1">
        <f t="shared" ca="1" si="0"/>
        <v>0.51665466610578736</v>
      </c>
      <c r="E8" s="1">
        <f t="shared" ca="1" si="5"/>
        <v>20</v>
      </c>
      <c r="F8" s="1">
        <f t="shared" ca="1" si="6"/>
        <v>4</v>
      </c>
      <c r="H8" s="1">
        <v>7</v>
      </c>
      <c r="I8">
        <f t="shared" ca="1" si="7"/>
        <v>4</v>
      </c>
      <c r="J8">
        <f t="shared" ca="1" si="1"/>
        <v>20</v>
      </c>
      <c r="K8">
        <f t="shared" ca="1" si="8"/>
        <v>0.2</v>
      </c>
      <c r="L8">
        <f t="shared" ca="1" si="2"/>
        <v>5</v>
      </c>
      <c r="M8">
        <f ca="1">INT(RAND()*8+2)*L8</f>
        <v>30</v>
      </c>
      <c r="N8">
        <f t="shared" ca="1" si="9"/>
        <v>6</v>
      </c>
      <c r="P8" t="str">
        <f t="shared" ca="1" si="10"/>
        <v>30</v>
      </c>
      <c r="Q8" t="str">
        <f t="shared" ca="1" si="3"/>
        <v>20</v>
      </c>
      <c r="R8" t="str">
        <f t="shared" ca="1" si="11"/>
        <v>0.2</v>
      </c>
      <c r="S8" t="str">
        <f t="shared" ca="1" si="4"/>
        <v>6</v>
      </c>
      <c r="T8" s="1">
        <v>7</v>
      </c>
      <c r="U8" s="2" t="str">
        <f ca="1">Q8&amp;"％が "&amp;S8&amp;" のとき、もとの数はいくらですか。"</f>
        <v>20％が 6 のとき、もとの数はいくらですか。</v>
      </c>
      <c r="V8" s="3" t="s">
        <v>0</v>
      </c>
      <c r="W8" s="2" t="str">
        <f t="shared" ca="1" si="14"/>
        <v>0.2</v>
      </c>
      <c r="X8" s="2" t="str">
        <f t="shared" ca="1" si="17"/>
        <v>6</v>
      </c>
      <c r="Y8" s="2" t="str">
        <f ca="1">S8&amp;"÷"&amp;R8&amp;"＝"&amp;P8</f>
        <v>6÷0.2＝30</v>
      </c>
      <c r="Z8" t="str">
        <f ca="1">P8</f>
        <v>30</v>
      </c>
    </row>
    <row r="9" spans="1:26">
      <c r="A9" s="1">
        <v>8</v>
      </c>
      <c r="B9" s="1">
        <v>10</v>
      </c>
      <c r="C9" s="1">
        <v>10</v>
      </c>
      <c r="D9" s="1">
        <f t="shared" ca="1" si="0"/>
        <v>0.51242382337066306</v>
      </c>
      <c r="E9" s="1">
        <f t="shared" ca="1" si="5"/>
        <v>21</v>
      </c>
      <c r="F9" s="1">
        <f t="shared" ca="1" si="6"/>
        <v>5</v>
      </c>
      <c r="H9" s="1">
        <v>8</v>
      </c>
      <c r="I9">
        <f t="shared" ca="1" si="7"/>
        <v>5</v>
      </c>
      <c r="J9">
        <f t="shared" ca="1" si="1"/>
        <v>40</v>
      </c>
      <c r="K9">
        <f t="shared" ca="1" si="8"/>
        <v>0.4</v>
      </c>
      <c r="L9">
        <f t="shared" ca="1" si="2"/>
        <v>5</v>
      </c>
      <c r="M9">
        <f ca="1">INT(RAND()*8+2)*L9*5</f>
        <v>225</v>
      </c>
      <c r="N9">
        <f t="shared" ca="1" si="9"/>
        <v>90</v>
      </c>
      <c r="P9" t="str">
        <f t="shared" ca="1" si="10"/>
        <v>225</v>
      </c>
      <c r="Q9" t="str">
        <f t="shared" ca="1" si="3"/>
        <v>40</v>
      </c>
      <c r="R9" t="str">
        <f t="shared" ca="1" si="11"/>
        <v>0.4</v>
      </c>
      <c r="S9" t="str">
        <f t="shared" ca="1" si="4"/>
        <v>90</v>
      </c>
      <c r="T9" s="1">
        <v>8</v>
      </c>
      <c r="U9" s="2" t="str">
        <f t="shared" ref="U9:U10" ca="1" si="21">Q9&amp;"％が "&amp;S9&amp;" のとき、もとの数はいくらですか。"</f>
        <v>40％が 90 のとき、もとの数はいくらですか。</v>
      </c>
      <c r="V9" s="3" t="s">
        <v>0</v>
      </c>
      <c r="W9" s="2" t="str">
        <f t="shared" ca="1" si="14"/>
        <v>0.4</v>
      </c>
      <c r="X9" s="2" t="str">
        <f t="shared" ca="1" si="17"/>
        <v>90</v>
      </c>
      <c r="Y9" s="2" t="str">
        <f t="shared" ref="Y9:Y10" ca="1" si="22">S9&amp;"÷"&amp;R9&amp;"＝"&amp;P9</f>
        <v>90÷0.4＝225</v>
      </c>
      <c r="Z9" t="str">
        <f t="shared" ref="Z9:Z10" ca="1" si="23">P9</f>
        <v>225</v>
      </c>
    </row>
    <row r="10" spans="1:26">
      <c r="A10" s="1">
        <v>9</v>
      </c>
      <c r="B10" s="1">
        <v>30</v>
      </c>
      <c r="C10" s="1">
        <v>10</v>
      </c>
      <c r="D10" s="1">
        <f t="shared" ca="1" si="0"/>
        <v>0.21541083338861355</v>
      </c>
      <c r="E10" s="1">
        <f t="shared" ca="1" si="5"/>
        <v>32</v>
      </c>
      <c r="F10" s="1">
        <f t="shared" ca="1" si="6"/>
        <v>10</v>
      </c>
      <c r="H10" s="1">
        <v>9</v>
      </c>
      <c r="I10">
        <f t="shared" ca="1" si="7"/>
        <v>10</v>
      </c>
      <c r="J10">
        <f t="shared" ca="1" si="1"/>
        <v>70</v>
      </c>
      <c r="K10">
        <f t="shared" ca="1" si="8"/>
        <v>0.7</v>
      </c>
      <c r="L10">
        <f t="shared" ca="1" si="2"/>
        <v>10</v>
      </c>
      <c r="M10">
        <f ca="1">INT(RAND()*8+2)*L10*20</f>
        <v>1800</v>
      </c>
      <c r="N10">
        <f t="shared" ca="1" si="9"/>
        <v>1260</v>
      </c>
      <c r="P10" t="str">
        <f t="shared" ca="1" si="10"/>
        <v>1800</v>
      </c>
      <c r="Q10" t="str">
        <f t="shared" ca="1" si="3"/>
        <v>70</v>
      </c>
      <c r="R10" t="str">
        <f t="shared" ca="1" si="11"/>
        <v>0.7</v>
      </c>
      <c r="S10" t="str">
        <f t="shared" ca="1" si="4"/>
        <v>1260</v>
      </c>
      <c r="T10" s="1">
        <v>9</v>
      </c>
      <c r="U10" s="2" t="str">
        <f t="shared" ca="1" si="21"/>
        <v>70％が 1260 のとき、もとの数はいくらですか。</v>
      </c>
      <c r="V10" s="3" t="s">
        <v>0</v>
      </c>
      <c r="W10" s="2" t="str">
        <f t="shared" ca="1" si="14"/>
        <v>0.7</v>
      </c>
      <c r="X10" s="2" t="str">
        <f t="shared" ca="1" si="17"/>
        <v>1260</v>
      </c>
      <c r="Y10" s="2" t="str">
        <f t="shared" ca="1" si="22"/>
        <v>1260÷0.7＝1800</v>
      </c>
      <c r="Z10" t="str">
        <f t="shared" ca="1" si="23"/>
        <v>1800</v>
      </c>
    </row>
    <row r="11" spans="1:26">
      <c r="A11" s="1">
        <v>10</v>
      </c>
      <c r="B11" s="1">
        <v>70</v>
      </c>
      <c r="C11" s="1">
        <v>10</v>
      </c>
      <c r="D11" s="1">
        <f t="shared" ca="1" si="0"/>
        <v>0.92925920475312473</v>
      </c>
    </row>
    <row r="12" spans="1:26">
      <c r="A12" s="1">
        <v>11</v>
      </c>
      <c r="B12" s="1">
        <v>90</v>
      </c>
      <c r="C12" s="1">
        <v>10</v>
      </c>
      <c r="D12" s="1">
        <f t="shared" ca="1" si="0"/>
        <v>0.37793499205669256</v>
      </c>
      <c r="H12" s="1">
        <v>1</v>
      </c>
      <c r="I12">
        <f ca="1">E2</f>
        <v>3</v>
      </c>
      <c r="J12">
        <f t="shared" ref="J12:J20" ca="1" si="24">VLOOKUP($I12,pt,2)</f>
        <v>75</v>
      </c>
      <c r="K12">
        <f t="shared" ref="K12:K20" ca="1" si="25">+J12/100</f>
        <v>0.75</v>
      </c>
      <c r="L12">
        <f t="shared" ref="L12:L20" ca="1" si="26">VLOOKUP($I12,pt,3)</f>
        <v>4</v>
      </c>
      <c r="M12">
        <f ca="1">INT(RAND()*8+2)*L12</f>
        <v>8</v>
      </c>
      <c r="N12">
        <f t="shared" ref="N12:N20" ca="1" si="27">+M12*J12/100</f>
        <v>6</v>
      </c>
      <c r="P12" t="str">
        <f t="shared" ca="1" si="10"/>
        <v>8</v>
      </c>
      <c r="Q12" t="str">
        <f t="shared" ref="Q12:Q20" ca="1" si="28">TEXT(J12,"##")</f>
        <v>75</v>
      </c>
      <c r="R12" t="str">
        <f t="shared" ca="1" si="11"/>
        <v>0.75</v>
      </c>
      <c r="S12" t="str">
        <f t="shared" ref="S12:S20" ca="1" si="29">TEXT(N12,"##")</f>
        <v>6</v>
      </c>
      <c r="T12" s="1">
        <v>1</v>
      </c>
      <c r="U12" s="2" t="str">
        <f t="shared" ref="U12:U14" ca="1" si="30">P12&amp;" の "&amp;Q12&amp;"％は、いくらですか。"</f>
        <v>8 の 75％は、いくらですか。</v>
      </c>
      <c r="V12" s="2" t="str">
        <f ca="1">P12</f>
        <v>8</v>
      </c>
      <c r="W12" s="2" t="str">
        <f ca="1">+R12</f>
        <v>0.75</v>
      </c>
      <c r="X12" s="3" t="s">
        <v>0</v>
      </c>
      <c r="Y12" s="2" t="str">
        <f ca="1">P12&amp;"×"&amp;R12&amp;"＝"&amp;S12</f>
        <v>8×0.75＝6</v>
      </c>
      <c r="Z12" t="str">
        <f ca="1">S12</f>
        <v>6</v>
      </c>
    </row>
    <row r="13" spans="1:26">
      <c r="A13" s="1">
        <v>12</v>
      </c>
      <c r="B13" s="1">
        <v>5</v>
      </c>
      <c r="C13" s="1">
        <v>20</v>
      </c>
      <c r="D13" s="1">
        <f t="shared" ca="1" si="0"/>
        <v>0.36888729158805589</v>
      </c>
      <c r="H13" s="1">
        <v>2</v>
      </c>
      <c r="I13">
        <f t="shared" ref="I13:I20" ca="1" si="31">E3</f>
        <v>31</v>
      </c>
      <c r="J13">
        <f t="shared" ca="1" si="24"/>
        <v>56.000000000000007</v>
      </c>
      <c r="K13">
        <f t="shared" ca="1" si="25"/>
        <v>0.56000000000000005</v>
      </c>
      <c r="L13">
        <f t="shared" ca="1" si="26"/>
        <v>25</v>
      </c>
      <c r="M13">
        <f ca="1">INT(RAND()*8+2)*L13*5</f>
        <v>1125</v>
      </c>
      <c r="N13">
        <f t="shared" ca="1" si="27"/>
        <v>630.00000000000011</v>
      </c>
      <c r="P13" t="str">
        <f t="shared" ca="1" si="10"/>
        <v>1125</v>
      </c>
      <c r="Q13" t="str">
        <f t="shared" ca="1" si="28"/>
        <v>56</v>
      </c>
      <c r="R13" t="str">
        <f t="shared" ca="1" si="11"/>
        <v>0.56</v>
      </c>
      <c r="S13" t="str">
        <f t="shared" ca="1" si="29"/>
        <v>630</v>
      </c>
      <c r="T13" s="1">
        <v>2</v>
      </c>
      <c r="U13" s="2" t="str">
        <f t="shared" ca="1" si="30"/>
        <v>1125 の 56％は、いくらですか。</v>
      </c>
      <c r="V13" s="2" t="str">
        <f t="shared" ref="V13:V17" ca="1" si="32">P13</f>
        <v>1125</v>
      </c>
      <c r="W13" s="2" t="str">
        <f t="shared" ref="W13:W14" ca="1" si="33">+R13</f>
        <v>0.56</v>
      </c>
      <c r="X13" s="3" t="s">
        <v>0</v>
      </c>
      <c r="Y13" s="2" t="str">
        <f t="shared" ref="Y13:Y14" ca="1" si="34">P13&amp;"×"&amp;R13&amp;"＝"&amp;S13</f>
        <v>1125×0.56＝630</v>
      </c>
      <c r="Z13" t="str">
        <f t="shared" ref="Z13:Z14" ca="1" si="35">S13</f>
        <v>630</v>
      </c>
    </row>
    <row r="14" spans="1:26">
      <c r="A14" s="1">
        <v>13</v>
      </c>
      <c r="B14" s="1">
        <v>15</v>
      </c>
      <c r="C14" s="1">
        <v>20</v>
      </c>
      <c r="D14" s="1">
        <f t="shared" ca="1" si="0"/>
        <v>0.66468143630665555</v>
      </c>
      <c r="H14" s="1">
        <v>3</v>
      </c>
      <c r="I14">
        <f t="shared" ca="1" si="31"/>
        <v>5</v>
      </c>
      <c r="J14">
        <f t="shared" ca="1" si="24"/>
        <v>40</v>
      </c>
      <c r="K14">
        <f t="shared" ca="1" si="25"/>
        <v>0.4</v>
      </c>
      <c r="L14">
        <f t="shared" ca="1" si="26"/>
        <v>5</v>
      </c>
      <c r="M14">
        <f ca="1">INT(RAND()*8+2)*L14*20</f>
        <v>300</v>
      </c>
      <c r="N14">
        <f t="shared" ca="1" si="27"/>
        <v>120</v>
      </c>
      <c r="P14" t="str">
        <f t="shared" ca="1" si="10"/>
        <v>300</v>
      </c>
      <c r="Q14" t="str">
        <f t="shared" ca="1" si="28"/>
        <v>40</v>
      </c>
      <c r="R14" t="str">
        <f t="shared" ca="1" si="11"/>
        <v>0.4</v>
      </c>
      <c r="S14" t="str">
        <f t="shared" ca="1" si="29"/>
        <v>120</v>
      </c>
      <c r="T14" s="1">
        <v>3</v>
      </c>
      <c r="U14" s="2" t="str">
        <f t="shared" ca="1" si="30"/>
        <v>300 の 40％は、いくらですか。</v>
      </c>
      <c r="V14" s="2" t="str">
        <f t="shared" ca="1" si="32"/>
        <v>300</v>
      </c>
      <c r="W14" s="2" t="str">
        <f t="shared" ca="1" si="33"/>
        <v>0.4</v>
      </c>
      <c r="X14" s="3" t="s">
        <v>0</v>
      </c>
      <c r="Y14" s="2" t="str">
        <f t="shared" ca="1" si="34"/>
        <v>300×0.4＝120</v>
      </c>
      <c r="Z14" t="str">
        <f t="shared" ca="1" si="35"/>
        <v>120</v>
      </c>
    </row>
    <row r="15" spans="1:26">
      <c r="A15" s="1">
        <v>14</v>
      </c>
      <c r="B15" s="1">
        <v>35</v>
      </c>
      <c r="C15" s="1">
        <v>20</v>
      </c>
      <c r="D15" s="1">
        <f t="shared" ca="1" si="0"/>
        <v>0.1509683775340207</v>
      </c>
      <c r="H15" s="1">
        <v>4</v>
      </c>
      <c r="I15">
        <f t="shared" ca="1" si="31"/>
        <v>26</v>
      </c>
      <c r="J15">
        <f t="shared" ca="1" si="24"/>
        <v>32</v>
      </c>
      <c r="K15">
        <f t="shared" ca="1" si="25"/>
        <v>0.32</v>
      </c>
      <c r="L15">
        <f t="shared" ca="1" si="26"/>
        <v>25</v>
      </c>
      <c r="M15">
        <f ca="1">INT(RAND()*8+2)*L15</f>
        <v>200</v>
      </c>
      <c r="N15">
        <f t="shared" ca="1" si="27"/>
        <v>64</v>
      </c>
      <c r="P15" t="str">
        <f t="shared" ca="1" si="10"/>
        <v>200</v>
      </c>
      <c r="Q15" t="str">
        <f t="shared" ca="1" si="28"/>
        <v>32</v>
      </c>
      <c r="R15" t="str">
        <f t="shared" ca="1" si="11"/>
        <v>0.32</v>
      </c>
      <c r="S15" t="str">
        <f t="shared" ca="1" si="29"/>
        <v>64</v>
      </c>
      <c r="T15" s="1">
        <v>4</v>
      </c>
      <c r="U15" s="2" t="str">
        <f t="shared" ref="U15:U17" ca="1" si="36">S15&amp;" は、"&amp;P15&amp;" の何％ですか。"</f>
        <v>64 は、200 の何％ですか。</v>
      </c>
      <c r="V15" s="2" t="str">
        <f t="shared" ca="1" si="32"/>
        <v>200</v>
      </c>
      <c r="W15" s="3" t="s">
        <v>0</v>
      </c>
      <c r="X15" s="2" t="str">
        <f t="shared" ref="X15:X20" ca="1" si="37">+S15</f>
        <v>64</v>
      </c>
      <c r="Y15" s="2" t="str">
        <f ca="1">S15&amp;"÷"&amp;P15&amp;"＝"&amp;R15</f>
        <v>64÷200＝0.32</v>
      </c>
      <c r="Z15" t="str">
        <f t="shared" ref="Z15:Z17" ca="1" si="38">Q15&amp;"％"</f>
        <v>32％</v>
      </c>
    </row>
    <row r="16" spans="1:26">
      <c r="A16" s="1">
        <v>15</v>
      </c>
      <c r="B16" s="1">
        <v>45</v>
      </c>
      <c r="C16" s="1">
        <v>20</v>
      </c>
      <c r="D16" s="1">
        <f t="shared" ca="1" si="0"/>
        <v>0.76834291763821039</v>
      </c>
      <c r="H16" s="1">
        <v>5</v>
      </c>
      <c r="I16">
        <f t="shared" ca="1" si="31"/>
        <v>36</v>
      </c>
      <c r="J16">
        <f t="shared" ca="1" si="24"/>
        <v>84</v>
      </c>
      <c r="K16">
        <f t="shared" ca="1" si="25"/>
        <v>0.84</v>
      </c>
      <c r="L16">
        <f t="shared" ca="1" si="26"/>
        <v>25</v>
      </c>
      <c r="M16">
        <f ca="1">INT(RAND()*8+2)*L16*5</f>
        <v>1125</v>
      </c>
      <c r="N16">
        <f t="shared" ca="1" si="27"/>
        <v>945</v>
      </c>
      <c r="P16" t="str">
        <f t="shared" ca="1" si="10"/>
        <v>1125</v>
      </c>
      <c r="Q16" t="str">
        <f t="shared" ca="1" si="28"/>
        <v>84</v>
      </c>
      <c r="R16" t="str">
        <f t="shared" ca="1" si="11"/>
        <v>0.84</v>
      </c>
      <c r="S16" t="str">
        <f t="shared" ca="1" si="29"/>
        <v>945</v>
      </c>
      <c r="T16" s="1">
        <v>5</v>
      </c>
      <c r="U16" s="2" t="str">
        <f t="shared" ca="1" si="36"/>
        <v>945 は、1125 の何％ですか。</v>
      </c>
      <c r="V16" s="2" t="str">
        <f t="shared" ca="1" si="32"/>
        <v>1125</v>
      </c>
      <c r="W16" s="3" t="s">
        <v>0</v>
      </c>
      <c r="X16" s="2" t="str">
        <f t="shared" ca="1" si="37"/>
        <v>945</v>
      </c>
      <c r="Y16" s="2" t="str">
        <f t="shared" ref="Y16:Y17" ca="1" si="39">S16&amp;"÷"&amp;P16&amp;"＝"&amp;R16</f>
        <v>945÷1125＝0.84</v>
      </c>
      <c r="Z16" t="str">
        <f t="shared" ca="1" si="38"/>
        <v>84％</v>
      </c>
    </row>
    <row r="17" spans="1:26">
      <c r="A17" s="1">
        <v>16</v>
      </c>
      <c r="B17" s="1">
        <v>55.000000000000007</v>
      </c>
      <c r="C17" s="1">
        <v>20</v>
      </c>
      <c r="D17" s="1">
        <f t="shared" ca="1" si="0"/>
        <v>0.72945254392140235</v>
      </c>
      <c r="H17" s="1">
        <v>6</v>
      </c>
      <c r="I17">
        <f t="shared" ca="1" si="31"/>
        <v>27</v>
      </c>
      <c r="J17">
        <f t="shared" ca="1" si="24"/>
        <v>36</v>
      </c>
      <c r="K17">
        <f t="shared" ca="1" si="25"/>
        <v>0.36</v>
      </c>
      <c r="L17">
        <f t="shared" ca="1" si="26"/>
        <v>25</v>
      </c>
      <c r="M17">
        <f ca="1">INT(RAND()*8+2)*L17*20</f>
        <v>2000</v>
      </c>
      <c r="N17">
        <f t="shared" ca="1" si="27"/>
        <v>720</v>
      </c>
      <c r="P17" t="str">
        <f t="shared" ca="1" si="10"/>
        <v>2000</v>
      </c>
      <c r="Q17" t="str">
        <f t="shared" ca="1" si="28"/>
        <v>36</v>
      </c>
      <c r="R17" t="str">
        <f t="shared" ca="1" si="11"/>
        <v>0.36</v>
      </c>
      <c r="S17" t="str">
        <f t="shared" ca="1" si="29"/>
        <v>720</v>
      </c>
      <c r="T17" s="1">
        <v>6</v>
      </c>
      <c r="U17" s="2" t="str">
        <f t="shared" ca="1" si="36"/>
        <v>720 は、2000 の何％ですか。</v>
      </c>
      <c r="V17" s="2" t="str">
        <f t="shared" ca="1" si="32"/>
        <v>2000</v>
      </c>
      <c r="W17" s="3" t="s">
        <v>0</v>
      </c>
      <c r="X17" s="2" t="str">
        <f t="shared" ca="1" si="37"/>
        <v>720</v>
      </c>
      <c r="Y17" s="2" t="str">
        <f t="shared" ca="1" si="39"/>
        <v>720÷2000＝0.36</v>
      </c>
      <c r="Z17" t="str">
        <f t="shared" ca="1" si="38"/>
        <v>36％</v>
      </c>
    </row>
    <row r="18" spans="1:26">
      <c r="A18" s="1">
        <v>17</v>
      </c>
      <c r="B18" s="1">
        <v>65</v>
      </c>
      <c r="C18" s="1">
        <v>20</v>
      </c>
      <c r="D18" s="1">
        <f t="shared" ca="1" si="0"/>
        <v>0.79968997075506998</v>
      </c>
      <c r="H18" s="1">
        <v>7</v>
      </c>
      <c r="I18">
        <f t="shared" ca="1" si="31"/>
        <v>20</v>
      </c>
      <c r="J18">
        <f t="shared" ca="1" si="24"/>
        <v>4</v>
      </c>
      <c r="K18">
        <f t="shared" ca="1" si="25"/>
        <v>0.04</v>
      </c>
      <c r="L18">
        <f t="shared" ca="1" si="26"/>
        <v>25</v>
      </c>
      <c r="M18">
        <f ca="1">INT(RAND()*8+2)*L18</f>
        <v>200</v>
      </c>
      <c r="N18">
        <f t="shared" ca="1" si="27"/>
        <v>8</v>
      </c>
      <c r="P18" t="str">
        <f t="shared" ca="1" si="10"/>
        <v>200</v>
      </c>
      <c r="Q18" t="str">
        <f t="shared" ca="1" si="28"/>
        <v>4</v>
      </c>
      <c r="R18" t="str">
        <f t="shared" ca="1" si="11"/>
        <v>0.04</v>
      </c>
      <c r="S18" t="str">
        <f t="shared" ca="1" si="29"/>
        <v>8</v>
      </c>
      <c r="T18" s="1">
        <v>7</v>
      </c>
      <c r="U18" s="2" t="str">
        <f t="shared" ref="U18:U20" ca="1" si="40">Q18&amp;"％が "&amp;S18&amp;" のとき、もとの数はいくらですか。"</f>
        <v>4％が 8 のとき、もとの数はいくらですか。</v>
      </c>
      <c r="V18" s="3" t="s">
        <v>0</v>
      </c>
      <c r="W18" s="2" t="str">
        <f t="shared" ref="W18:W20" ca="1" si="41">+R18</f>
        <v>0.04</v>
      </c>
      <c r="X18" s="2" t="str">
        <f t="shared" ca="1" si="37"/>
        <v>8</v>
      </c>
      <c r="Y18" s="2" t="str">
        <f ca="1">S18&amp;"÷"&amp;R18&amp;"＝"&amp;P18</f>
        <v>8÷0.04＝200</v>
      </c>
      <c r="Z18" t="str">
        <f t="shared" ref="Z18:Z20" ca="1" si="42">P18</f>
        <v>200</v>
      </c>
    </row>
    <row r="19" spans="1:26">
      <c r="A19" s="1">
        <v>18</v>
      </c>
      <c r="B19" s="1">
        <v>85</v>
      </c>
      <c r="C19" s="1">
        <v>20</v>
      </c>
      <c r="D19" s="1">
        <f t="shared" ca="1" si="0"/>
        <v>0.6545513714311737</v>
      </c>
      <c r="H19" s="1">
        <v>8</v>
      </c>
      <c r="I19">
        <f t="shared" ca="1" si="31"/>
        <v>21</v>
      </c>
      <c r="J19">
        <f t="shared" ca="1" si="24"/>
        <v>8</v>
      </c>
      <c r="K19">
        <f t="shared" ca="1" si="25"/>
        <v>0.08</v>
      </c>
      <c r="L19">
        <f t="shared" ca="1" si="26"/>
        <v>25</v>
      </c>
      <c r="M19">
        <f ca="1">INT(RAND()*8+2)*L19*5</f>
        <v>750</v>
      </c>
      <c r="N19">
        <f t="shared" ca="1" si="27"/>
        <v>60</v>
      </c>
      <c r="P19" t="str">
        <f t="shared" ca="1" si="10"/>
        <v>750</v>
      </c>
      <c r="Q19" t="str">
        <f t="shared" ca="1" si="28"/>
        <v>8</v>
      </c>
      <c r="R19" t="str">
        <f t="shared" ca="1" si="11"/>
        <v>0.08</v>
      </c>
      <c r="S19" t="str">
        <f t="shared" ca="1" si="29"/>
        <v>60</v>
      </c>
      <c r="T19" s="1">
        <v>8</v>
      </c>
      <c r="U19" s="2" t="str">
        <f t="shared" ca="1" si="40"/>
        <v>8％が 60 のとき、もとの数はいくらですか。</v>
      </c>
      <c r="V19" s="3" t="s">
        <v>0</v>
      </c>
      <c r="W19" s="2" t="str">
        <f t="shared" ca="1" si="41"/>
        <v>0.08</v>
      </c>
      <c r="X19" s="2" t="str">
        <f t="shared" ca="1" si="37"/>
        <v>60</v>
      </c>
      <c r="Y19" s="2" t="str">
        <f t="shared" ref="Y19:Y20" ca="1" si="43">S19&amp;"÷"&amp;R19&amp;"＝"&amp;P19</f>
        <v>60÷0.08＝750</v>
      </c>
      <c r="Z19" t="str">
        <f t="shared" ca="1" si="42"/>
        <v>750</v>
      </c>
    </row>
    <row r="20" spans="1:26">
      <c r="A20" s="1">
        <v>19</v>
      </c>
      <c r="B20" s="1">
        <v>95</v>
      </c>
      <c r="C20" s="1">
        <v>20</v>
      </c>
      <c r="D20" s="1">
        <f t="shared" ca="1" si="0"/>
        <v>5.8099946263951541E-2</v>
      </c>
      <c r="H20" s="1">
        <v>9</v>
      </c>
      <c r="I20">
        <f t="shared" ca="1" si="31"/>
        <v>32</v>
      </c>
      <c r="J20">
        <f t="shared" ca="1" si="24"/>
        <v>64</v>
      </c>
      <c r="K20">
        <f t="shared" ca="1" si="25"/>
        <v>0.64</v>
      </c>
      <c r="L20">
        <f t="shared" ca="1" si="26"/>
        <v>25</v>
      </c>
      <c r="M20">
        <f ca="1">INT(RAND()*8+2)*L20*20</f>
        <v>1000</v>
      </c>
      <c r="N20">
        <f t="shared" ca="1" si="27"/>
        <v>640</v>
      </c>
      <c r="P20" t="str">
        <f t="shared" ca="1" si="10"/>
        <v>1000</v>
      </c>
      <c r="Q20" t="str">
        <f t="shared" ca="1" si="28"/>
        <v>64</v>
      </c>
      <c r="R20" t="str">
        <f t="shared" ca="1" si="11"/>
        <v>0.64</v>
      </c>
      <c r="S20" t="str">
        <f t="shared" ca="1" si="29"/>
        <v>640</v>
      </c>
      <c r="T20" s="1">
        <v>9</v>
      </c>
      <c r="U20" s="2" t="str">
        <f t="shared" ca="1" si="40"/>
        <v>64％が 640 のとき、もとの数はいくらですか。</v>
      </c>
      <c r="V20" s="3" t="s">
        <v>0</v>
      </c>
      <c r="W20" s="2" t="str">
        <f t="shared" ca="1" si="41"/>
        <v>0.64</v>
      </c>
      <c r="X20" s="2" t="str">
        <f t="shared" ca="1" si="37"/>
        <v>640</v>
      </c>
      <c r="Y20" s="2" t="str">
        <f t="shared" ca="1" si="43"/>
        <v>640÷0.64＝1000</v>
      </c>
      <c r="Z20" t="str">
        <f t="shared" ca="1" si="42"/>
        <v>1000</v>
      </c>
    </row>
    <row r="21" spans="1:26">
      <c r="A21" s="1">
        <v>20</v>
      </c>
      <c r="B21" s="1">
        <v>4</v>
      </c>
      <c r="C21" s="1">
        <v>25</v>
      </c>
      <c r="D21" s="1">
        <f t="shared" ca="1" si="0"/>
        <v>0.42228195436137295</v>
      </c>
    </row>
    <row r="22" spans="1:26">
      <c r="A22" s="1">
        <v>21</v>
      </c>
      <c r="B22" s="1">
        <v>8</v>
      </c>
      <c r="C22" s="1">
        <v>25</v>
      </c>
      <c r="D22" s="1">
        <f t="shared" ca="1" si="0"/>
        <v>0.66322381868674718</v>
      </c>
      <c r="H22">
        <v>1</v>
      </c>
      <c r="I22">
        <f ca="1">RANK(D22,D$22:D$30)</f>
        <v>7</v>
      </c>
    </row>
    <row r="23" spans="1:26">
      <c r="A23" s="1">
        <v>22</v>
      </c>
      <c r="B23" s="1">
        <v>12</v>
      </c>
      <c r="C23" s="1">
        <v>25</v>
      </c>
      <c r="D23" s="1">
        <f t="shared" ca="1" si="0"/>
        <v>0.81591869977348619</v>
      </c>
      <c r="H23">
        <v>2</v>
      </c>
      <c r="I23">
        <f t="shared" ref="I23:I30" ca="1" si="44">RANK(D23,D$22:D$30)</f>
        <v>5</v>
      </c>
    </row>
    <row r="24" spans="1:26">
      <c r="A24" s="1">
        <v>23</v>
      </c>
      <c r="B24" s="1">
        <v>16</v>
      </c>
      <c r="C24" s="1">
        <v>25</v>
      </c>
      <c r="D24" s="1">
        <f t="shared" ca="1" si="0"/>
        <v>0.20386650393809624</v>
      </c>
      <c r="H24">
        <v>3</v>
      </c>
      <c r="I24">
        <f t="shared" ca="1" si="44"/>
        <v>9</v>
      </c>
    </row>
    <row r="25" spans="1:26">
      <c r="A25" s="1">
        <v>24</v>
      </c>
      <c r="B25" s="1">
        <v>24</v>
      </c>
      <c r="C25" s="1">
        <v>25</v>
      </c>
      <c r="D25" s="1">
        <f t="shared" ca="1" si="0"/>
        <v>0.94845338126657963</v>
      </c>
      <c r="H25">
        <v>4</v>
      </c>
      <c r="I25">
        <f t="shared" ca="1" si="44"/>
        <v>3</v>
      </c>
    </row>
    <row r="26" spans="1:26">
      <c r="A26" s="1">
        <v>25</v>
      </c>
      <c r="B26" s="1">
        <v>28.000000000000004</v>
      </c>
      <c r="C26" s="1">
        <v>25</v>
      </c>
      <c r="D26" s="1">
        <f t="shared" ca="1" si="0"/>
        <v>0.91031714492165294</v>
      </c>
      <c r="H26">
        <v>5</v>
      </c>
      <c r="I26">
        <f t="shared" ca="1" si="44"/>
        <v>4</v>
      </c>
    </row>
    <row r="27" spans="1:26">
      <c r="A27" s="1">
        <v>26</v>
      </c>
      <c r="B27" s="1">
        <v>32</v>
      </c>
      <c r="C27" s="1">
        <v>25</v>
      </c>
      <c r="D27" s="1">
        <f t="shared" ca="1" si="0"/>
        <v>0.9965722651715363</v>
      </c>
      <c r="H27">
        <v>6</v>
      </c>
      <c r="I27">
        <f t="shared" ca="1" si="44"/>
        <v>1</v>
      </c>
    </row>
    <row r="28" spans="1:26">
      <c r="A28" s="1">
        <v>27</v>
      </c>
      <c r="B28" s="1">
        <v>36</v>
      </c>
      <c r="C28" s="1">
        <v>25</v>
      </c>
      <c r="D28" s="1">
        <f t="shared" ca="1" si="0"/>
        <v>0.96586727577314635</v>
      </c>
      <c r="H28">
        <v>7</v>
      </c>
      <c r="I28">
        <f t="shared" ca="1" si="44"/>
        <v>2</v>
      </c>
    </row>
    <row r="29" spans="1:26">
      <c r="A29" s="1">
        <v>28</v>
      </c>
      <c r="B29" s="1">
        <v>44</v>
      </c>
      <c r="C29" s="1">
        <v>25</v>
      </c>
      <c r="D29" s="1">
        <f t="shared" ca="1" si="0"/>
        <v>0.47523469361535775</v>
      </c>
      <c r="H29">
        <v>8</v>
      </c>
      <c r="I29">
        <f t="shared" ca="1" si="44"/>
        <v>8</v>
      </c>
    </row>
    <row r="30" spans="1:26">
      <c r="A30" s="1">
        <v>29</v>
      </c>
      <c r="B30" s="1">
        <v>48</v>
      </c>
      <c r="C30" s="1">
        <v>25</v>
      </c>
      <c r="D30" s="1">
        <f t="shared" ca="1" si="0"/>
        <v>0.73347600858065221</v>
      </c>
      <c r="H30">
        <v>9</v>
      </c>
      <c r="I30">
        <f t="shared" ca="1" si="44"/>
        <v>6</v>
      </c>
    </row>
    <row r="31" spans="1:26">
      <c r="A31" s="1">
        <v>30</v>
      </c>
      <c r="B31" s="1">
        <v>52</v>
      </c>
      <c r="C31" s="1">
        <v>25</v>
      </c>
      <c r="D31" s="1">
        <f t="shared" ca="1" si="0"/>
        <v>0.47467031502127188</v>
      </c>
    </row>
    <row r="32" spans="1:26">
      <c r="A32" s="1">
        <v>31</v>
      </c>
      <c r="B32" s="1">
        <v>56.000000000000007</v>
      </c>
      <c r="C32" s="1">
        <v>25</v>
      </c>
      <c r="D32" s="1">
        <f t="shared" ca="1" si="0"/>
        <v>0.42396352435894991</v>
      </c>
    </row>
    <row r="33" spans="1:4">
      <c r="A33" s="1">
        <v>32</v>
      </c>
      <c r="B33" s="1">
        <v>64</v>
      </c>
      <c r="C33" s="1">
        <v>25</v>
      </c>
      <c r="D33" s="1">
        <f t="shared" ca="1" si="0"/>
        <v>0.97320788994289575</v>
      </c>
    </row>
    <row r="34" spans="1:4">
      <c r="A34" s="1">
        <v>33</v>
      </c>
      <c r="B34" s="1">
        <v>68</v>
      </c>
      <c r="C34" s="1">
        <v>25</v>
      </c>
      <c r="D34" s="1">
        <f t="shared" ca="1" si="0"/>
        <v>9.3184117999079774E-2</v>
      </c>
    </row>
    <row r="35" spans="1:4">
      <c r="A35" s="1">
        <v>34</v>
      </c>
      <c r="B35" s="1">
        <v>72</v>
      </c>
      <c r="C35" s="1">
        <v>25</v>
      </c>
      <c r="D35" s="1">
        <f t="shared" ca="1" si="0"/>
        <v>0.65318385109846933</v>
      </c>
    </row>
    <row r="36" spans="1:4">
      <c r="A36" s="1">
        <v>35</v>
      </c>
      <c r="B36" s="1">
        <v>76</v>
      </c>
      <c r="C36" s="1">
        <v>25</v>
      </c>
      <c r="D36" s="1">
        <f t="shared" ca="1" si="0"/>
        <v>5.1255174824343719E-2</v>
      </c>
    </row>
    <row r="37" spans="1:4">
      <c r="A37" s="1">
        <v>36</v>
      </c>
      <c r="B37" s="1">
        <v>84</v>
      </c>
      <c r="C37" s="1">
        <v>25</v>
      </c>
      <c r="D37" s="1">
        <f t="shared" ca="1" si="0"/>
        <v>0.25539724859806512</v>
      </c>
    </row>
    <row r="38" spans="1:4">
      <c r="A38" s="1">
        <v>37</v>
      </c>
      <c r="B38" s="1">
        <v>88</v>
      </c>
      <c r="C38" s="1">
        <v>25</v>
      </c>
      <c r="D38" s="1">
        <f t="shared" ca="1" si="0"/>
        <v>0.63658144368798641</v>
      </c>
    </row>
    <row r="39" spans="1:4">
      <c r="A39" s="1">
        <v>38</v>
      </c>
      <c r="B39" s="1">
        <v>92</v>
      </c>
      <c r="C39" s="1">
        <v>25</v>
      </c>
      <c r="D39" s="1">
        <f t="shared" ca="1" si="0"/>
        <v>0.19579208377043855</v>
      </c>
    </row>
    <row r="40" spans="1:4">
      <c r="A40" s="1">
        <v>39</v>
      </c>
      <c r="B40" s="1">
        <v>96</v>
      </c>
      <c r="C40" s="1">
        <v>25</v>
      </c>
      <c r="D40" s="1">
        <f t="shared" ca="1" si="0"/>
        <v>0.65001292078382122</v>
      </c>
    </row>
  </sheetData>
  <sortState ref="A2:I40">
    <sortCondition ref="C2:C40"/>
    <sortCondition ref="B2:B40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97"/>
  <sheetViews>
    <sheetView tabSelected="1" workbookViewId="0">
      <selection activeCell="Q16" sqref="Q16"/>
    </sheetView>
  </sheetViews>
  <sheetFormatPr defaultRowHeight="12"/>
  <cols>
    <col min="2" max="2" width="2.7109375" customWidth="1"/>
    <col min="3" max="3" width="3" customWidth="1"/>
    <col min="4" max="4" width="6.42578125" customWidth="1"/>
    <col min="5" max="5" width="9" customWidth="1"/>
    <col min="6" max="6" width="3.85546875" customWidth="1"/>
    <col min="7" max="7" width="6" customWidth="1"/>
    <col min="8" max="8" width="21.42578125" customWidth="1"/>
    <col min="9" max="9" width="1.85546875" customWidth="1"/>
    <col min="10" max="10" width="5.5703125" customWidth="1"/>
    <col min="12" max="12" width="4.28515625" customWidth="1"/>
    <col min="14" max="14" width="7.7109375" customWidth="1"/>
  </cols>
  <sheetData>
    <row r="1" spans="1:18" ht="17.25">
      <c r="F1" s="23" t="s">
        <v>6</v>
      </c>
      <c r="G1" s="23"/>
      <c r="H1" s="23"/>
      <c r="I1" s="23"/>
      <c r="J1" s="23"/>
      <c r="K1" s="23"/>
    </row>
    <row r="2" spans="1:18">
      <c r="C2" t="s">
        <v>1</v>
      </c>
      <c r="J2" s="19">
        <v>40</v>
      </c>
      <c r="K2" s="21">
        <v>10</v>
      </c>
      <c r="M2" t="s">
        <v>2</v>
      </c>
    </row>
    <row r="3" spans="1:18">
      <c r="J3" s="20"/>
      <c r="K3" s="22"/>
    </row>
    <row r="4" spans="1:18">
      <c r="C4" t="s">
        <v>7</v>
      </c>
      <c r="K4" s="7">
        <v>0.25</v>
      </c>
    </row>
    <row r="5" spans="1:18" ht="6" customHeight="1" thickBot="1">
      <c r="K5" s="6"/>
    </row>
    <row r="6" spans="1:18" ht="15" customHeight="1">
      <c r="A6">
        <v>1</v>
      </c>
      <c r="B6">
        <v>1</v>
      </c>
      <c r="C6" t="s">
        <v>3</v>
      </c>
      <c r="D6" t="str">
        <f ca="1">VLOOKUP(A6,qa,2)</f>
        <v>18 の 50％は、いくらですか。</v>
      </c>
      <c r="P6" s="24" t="s">
        <v>9</v>
      </c>
      <c r="Q6" s="25"/>
      <c r="R6" s="26"/>
    </row>
    <row r="7" spans="1:18" ht="15" customHeight="1">
      <c r="D7" s="8"/>
      <c r="E7" s="4"/>
      <c r="P7" s="27"/>
      <c r="Q7" s="28"/>
      <c r="R7" s="29"/>
    </row>
    <row r="8" spans="1:18" ht="15" customHeight="1" thickBot="1">
      <c r="D8" s="9"/>
      <c r="E8" s="5"/>
      <c r="G8" t="s">
        <v>4</v>
      </c>
      <c r="P8" s="30"/>
      <c r="Q8" s="31"/>
      <c r="R8" s="32"/>
    </row>
    <row r="9" spans="1:18" ht="15" customHeight="1">
      <c r="D9" s="8"/>
      <c r="L9" s="5" t="s">
        <v>5</v>
      </c>
      <c r="M9" s="5"/>
      <c r="N9" s="5"/>
    </row>
    <row r="10" spans="1:18" ht="15" customHeight="1"/>
    <row r="11" spans="1:18" ht="15" customHeight="1">
      <c r="A11">
        <v>2</v>
      </c>
      <c r="B11">
        <v>2</v>
      </c>
      <c r="C11" t="s">
        <v>3</v>
      </c>
      <c r="D11" t="str">
        <f ca="1">VLOOKUP(A11,qa,2)</f>
        <v>350 の 30％は、いくらですか。</v>
      </c>
    </row>
    <row r="12" spans="1:18" ht="15" customHeight="1">
      <c r="D12" s="8"/>
      <c r="E12" s="4"/>
    </row>
    <row r="13" spans="1:18" ht="15" customHeight="1">
      <c r="D13" s="9"/>
      <c r="E13" s="5"/>
      <c r="G13" t="s">
        <v>4</v>
      </c>
    </row>
    <row r="14" spans="1:18" ht="15" customHeight="1">
      <c r="D14" s="8"/>
      <c r="L14" s="5" t="s">
        <v>5</v>
      </c>
      <c r="M14" s="5"/>
      <c r="N14" s="5"/>
    </row>
    <row r="15" spans="1:18" ht="15" customHeight="1"/>
    <row r="16" spans="1:18" ht="15" customHeight="1">
      <c r="A16">
        <v>3</v>
      </c>
      <c r="B16">
        <v>3</v>
      </c>
      <c r="C16" t="s">
        <v>3</v>
      </c>
      <c r="D16" t="str">
        <f ca="1">VLOOKUP(A16,qa,2)</f>
        <v>560 の 25％は、いくらですか。</v>
      </c>
    </row>
    <row r="17" spans="1:14" ht="15" customHeight="1">
      <c r="D17" s="8"/>
      <c r="E17" s="4"/>
    </row>
    <row r="18" spans="1:14" ht="15" customHeight="1">
      <c r="D18" s="9"/>
      <c r="E18" s="5"/>
      <c r="G18" t="s">
        <v>4</v>
      </c>
    </row>
    <row r="19" spans="1:14" ht="15" customHeight="1">
      <c r="D19" s="8"/>
      <c r="L19" s="5" t="s">
        <v>5</v>
      </c>
      <c r="M19" s="5"/>
      <c r="N19" s="5"/>
    </row>
    <row r="20" spans="1:14" ht="15" customHeight="1"/>
    <row r="21" spans="1:14" ht="15" customHeight="1">
      <c r="A21">
        <v>4</v>
      </c>
      <c r="B21">
        <v>4</v>
      </c>
      <c r="C21" t="s">
        <v>3</v>
      </c>
      <c r="D21" t="str">
        <f ca="1">VLOOKUP(A21,qa,2)</f>
        <v>27 は、45 の何％ですか。</v>
      </c>
    </row>
    <row r="22" spans="1:14" ht="15" customHeight="1">
      <c r="D22" s="8"/>
      <c r="E22" s="4"/>
    </row>
    <row r="23" spans="1:14" ht="15" customHeight="1">
      <c r="D23" s="9"/>
      <c r="E23" s="5"/>
      <c r="G23" t="s">
        <v>4</v>
      </c>
    </row>
    <row r="24" spans="1:14" ht="15" customHeight="1">
      <c r="D24" s="8"/>
      <c r="L24" s="5" t="s">
        <v>5</v>
      </c>
      <c r="M24" s="5"/>
      <c r="N24" s="5"/>
    </row>
    <row r="25" spans="1:14" ht="15" customHeight="1"/>
    <row r="26" spans="1:14" ht="15" customHeight="1">
      <c r="A26">
        <v>5</v>
      </c>
      <c r="B26">
        <v>5</v>
      </c>
      <c r="C26" t="s">
        <v>3</v>
      </c>
      <c r="D26" t="str">
        <f ca="1">VLOOKUP(A26,qa,2)</f>
        <v>360 は、400 の何％ですか。</v>
      </c>
    </row>
    <row r="27" spans="1:14" ht="15" customHeight="1">
      <c r="D27" s="8"/>
      <c r="E27" s="4"/>
    </row>
    <row r="28" spans="1:14" ht="15" customHeight="1">
      <c r="D28" s="9"/>
      <c r="E28" s="5"/>
      <c r="G28" t="s">
        <v>4</v>
      </c>
    </row>
    <row r="29" spans="1:14" ht="15" customHeight="1">
      <c r="D29" s="8"/>
      <c r="L29" s="5" t="s">
        <v>5</v>
      </c>
      <c r="M29" s="5"/>
      <c r="N29" s="5"/>
    </row>
    <row r="30" spans="1:14" ht="15" customHeight="1"/>
    <row r="31" spans="1:14" ht="15" customHeight="1">
      <c r="A31">
        <v>6</v>
      </c>
      <c r="B31">
        <v>6</v>
      </c>
      <c r="C31" t="s">
        <v>3</v>
      </c>
      <c r="D31" t="str">
        <f ca="1">VLOOKUP(A31,qa,2)</f>
        <v>480 は、600 の何％ですか。</v>
      </c>
    </row>
    <row r="32" spans="1:14" ht="15" customHeight="1">
      <c r="D32" s="8"/>
      <c r="E32" s="4"/>
    </row>
    <row r="33" spans="1:14" ht="15" customHeight="1">
      <c r="D33" s="9"/>
      <c r="E33" s="5"/>
      <c r="G33" t="s">
        <v>4</v>
      </c>
    </row>
    <row r="34" spans="1:14" ht="15" customHeight="1">
      <c r="D34" s="8"/>
      <c r="L34" s="5" t="s">
        <v>5</v>
      </c>
      <c r="M34" s="5"/>
      <c r="N34" s="5"/>
    </row>
    <row r="35" spans="1:14" ht="15" customHeight="1"/>
    <row r="36" spans="1:14" ht="15" customHeight="1">
      <c r="A36">
        <v>7</v>
      </c>
      <c r="B36">
        <v>7</v>
      </c>
      <c r="C36" t="s">
        <v>3</v>
      </c>
      <c r="D36" t="str">
        <f ca="1">VLOOKUP(A36,qa,2)</f>
        <v>20％が 6 のとき、もとの数はいくらですか。</v>
      </c>
    </row>
    <row r="37" spans="1:14" ht="15" customHeight="1">
      <c r="D37" s="8"/>
      <c r="E37" s="4"/>
    </row>
    <row r="38" spans="1:14" ht="15" customHeight="1">
      <c r="D38" s="9"/>
      <c r="E38" s="5"/>
      <c r="G38" t="s">
        <v>4</v>
      </c>
    </row>
    <row r="39" spans="1:14" ht="15" customHeight="1">
      <c r="D39" s="8"/>
      <c r="L39" s="5" t="s">
        <v>5</v>
      </c>
      <c r="M39" s="5"/>
      <c r="N39" s="5"/>
    </row>
    <row r="40" spans="1:14" ht="15" customHeight="1"/>
    <row r="41" spans="1:14" ht="15" customHeight="1">
      <c r="A41">
        <v>8</v>
      </c>
      <c r="B41">
        <v>8</v>
      </c>
      <c r="C41" t="s">
        <v>3</v>
      </c>
      <c r="D41" t="str">
        <f ca="1">VLOOKUP(A41,qa,2)</f>
        <v>40％が 90 のとき、もとの数はいくらですか。</v>
      </c>
    </row>
    <row r="42" spans="1:14" ht="15" customHeight="1">
      <c r="D42" s="8"/>
      <c r="E42" s="4"/>
    </row>
    <row r="43" spans="1:14" ht="15" customHeight="1">
      <c r="D43" s="9"/>
      <c r="E43" s="5"/>
      <c r="G43" t="s">
        <v>4</v>
      </c>
    </row>
    <row r="44" spans="1:14" ht="15" customHeight="1">
      <c r="D44" s="8"/>
      <c r="L44" s="5" t="s">
        <v>5</v>
      </c>
      <c r="M44" s="5"/>
      <c r="N44" s="5"/>
    </row>
    <row r="45" spans="1:14" ht="15" customHeight="1"/>
    <row r="46" spans="1:14" ht="15" customHeight="1">
      <c r="A46">
        <v>9</v>
      </c>
      <c r="B46">
        <v>9</v>
      </c>
      <c r="C46" t="s">
        <v>3</v>
      </c>
      <c r="D46" t="str">
        <f ca="1">VLOOKUP(A46,qa,2)</f>
        <v>70％が 1260 のとき、もとの数はいくらですか。</v>
      </c>
    </row>
    <row r="47" spans="1:14" ht="15" customHeight="1">
      <c r="D47" s="8"/>
      <c r="E47" s="4"/>
    </row>
    <row r="48" spans="1:14" ht="15" customHeight="1">
      <c r="D48" s="9"/>
      <c r="E48" s="5"/>
      <c r="G48" t="s">
        <v>4</v>
      </c>
    </row>
    <row r="49" spans="1:14" ht="15" customHeight="1">
      <c r="D49" s="8"/>
      <c r="L49" s="5" t="s">
        <v>5</v>
      </c>
      <c r="M49" s="5"/>
      <c r="N49" s="5"/>
    </row>
    <row r="50" spans="1:14" ht="15" customHeight="1"/>
    <row r="51" spans="1:14" ht="17.25">
      <c r="F51" s="23" t="s">
        <v>8</v>
      </c>
      <c r="G51" s="23"/>
      <c r="H51" s="23"/>
      <c r="I51" s="23"/>
      <c r="J51" s="23"/>
      <c r="K51" s="23"/>
    </row>
    <row r="52" spans="1:14">
      <c r="K52" s="6"/>
    </row>
    <row r="53" spans="1:14" ht="14.25" customHeight="1">
      <c r="A53">
        <v>1</v>
      </c>
      <c r="B53">
        <v>1</v>
      </c>
      <c r="C53" t="s">
        <v>3</v>
      </c>
      <c r="D53" t="str">
        <f ca="1">VLOOKUP(A53,qa,2)</f>
        <v>18 の 50％は、いくらですか。</v>
      </c>
    </row>
    <row r="54" spans="1:14" ht="14.25" customHeight="1">
      <c r="D54" s="12" t="str">
        <f ca="1">VLOOKUP(A53,qa,3)</f>
        <v>18</v>
      </c>
      <c r="E54" s="14" t="str">
        <f ca="1">VLOOKUP(A53,qa,5)</f>
        <v/>
      </c>
      <c r="H54" s="16" t="str">
        <f ca="1">VLOOKUP(A53,qa,6)</f>
        <v>18×0.5＝9</v>
      </c>
    </row>
    <row r="55" spans="1:14" ht="14.25" customHeight="1">
      <c r="D55" s="13"/>
      <c r="E55" s="15"/>
      <c r="G55" t="s">
        <v>4</v>
      </c>
      <c r="H55" s="16"/>
      <c r="M55" s="17" t="str">
        <f ca="1">VLOOKUP(A53,qa,7)</f>
        <v>9</v>
      </c>
      <c r="N55" s="17"/>
    </row>
    <row r="56" spans="1:14" ht="14.25" customHeight="1">
      <c r="D56" s="10"/>
      <c r="E56" s="11" t="str">
        <f ca="1">VLOOKUP(A53,qa,4)</f>
        <v>0.5</v>
      </c>
      <c r="H56" s="16"/>
      <c r="L56" s="5" t="s">
        <v>5</v>
      </c>
      <c r="M56" s="18"/>
      <c r="N56" s="18"/>
    </row>
    <row r="57" spans="1:14" ht="14.25" customHeight="1"/>
    <row r="58" spans="1:14" ht="14.25" customHeight="1">
      <c r="A58">
        <v>2</v>
      </c>
      <c r="B58">
        <v>2</v>
      </c>
      <c r="C58" t="s">
        <v>3</v>
      </c>
      <c r="D58" t="str">
        <f ca="1">VLOOKUP(A58,qa,2)</f>
        <v>350 の 30％は、いくらですか。</v>
      </c>
    </row>
    <row r="59" spans="1:14" ht="14.25" customHeight="1">
      <c r="D59" s="12" t="str">
        <f ca="1">VLOOKUP(A58,qa,3)</f>
        <v>350</v>
      </c>
      <c r="E59" s="14" t="str">
        <f ca="1">VLOOKUP(A58,qa,5)</f>
        <v/>
      </c>
      <c r="H59" s="16" t="str">
        <f ca="1">VLOOKUP(A58,qa,6)</f>
        <v>350×0.3＝105</v>
      </c>
    </row>
    <row r="60" spans="1:14" ht="14.25" customHeight="1">
      <c r="D60" s="13"/>
      <c r="E60" s="15"/>
      <c r="G60" t="s">
        <v>4</v>
      </c>
      <c r="H60" s="16"/>
      <c r="M60" s="17" t="str">
        <f ca="1">VLOOKUP(A58,qa,7)</f>
        <v>105</v>
      </c>
      <c r="N60" s="17"/>
    </row>
    <row r="61" spans="1:14" ht="14.25" customHeight="1">
      <c r="D61" s="10"/>
      <c r="E61" s="11" t="str">
        <f ca="1">VLOOKUP(A58,qa,4)</f>
        <v>0.3</v>
      </c>
      <c r="H61" s="16"/>
      <c r="L61" s="5" t="s">
        <v>5</v>
      </c>
      <c r="M61" s="18"/>
      <c r="N61" s="18"/>
    </row>
    <row r="62" spans="1:14" ht="14.25" customHeight="1"/>
    <row r="63" spans="1:14" ht="14.25" customHeight="1">
      <c r="A63">
        <v>3</v>
      </c>
      <c r="B63">
        <v>3</v>
      </c>
      <c r="C63" t="s">
        <v>3</v>
      </c>
      <c r="D63" t="str">
        <f ca="1">VLOOKUP(A63,qa,2)</f>
        <v>560 の 25％は、いくらですか。</v>
      </c>
    </row>
    <row r="64" spans="1:14" ht="14.25" customHeight="1">
      <c r="D64" s="12" t="str">
        <f ca="1">VLOOKUP(A63,qa,3)</f>
        <v>560</v>
      </c>
      <c r="E64" s="14" t="str">
        <f ca="1">VLOOKUP(A63,qa,5)</f>
        <v/>
      </c>
      <c r="H64" s="16" t="str">
        <f ca="1">VLOOKUP(A63,qa,6)</f>
        <v>560×0.25＝140</v>
      </c>
    </row>
    <row r="65" spans="1:14" ht="14.25" customHeight="1">
      <c r="D65" s="13"/>
      <c r="E65" s="15"/>
      <c r="G65" t="s">
        <v>4</v>
      </c>
      <c r="H65" s="16"/>
      <c r="M65" s="17" t="str">
        <f ca="1">VLOOKUP(A63,qa,7)</f>
        <v>140</v>
      </c>
      <c r="N65" s="17"/>
    </row>
    <row r="66" spans="1:14" ht="14.25" customHeight="1">
      <c r="D66" s="10"/>
      <c r="E66" s="11" t="str">
        <f ca="1">VLOOKUP(A63,qa,4)</f>
        <v>0.25</v>
      </c>
      <c r="H66" s="16"/>
      <c r="L66" s="5" t="s">
        <v>5</v>
      </c>
      <c r="M66" s="18"/>
      <c r="N66" s="18"/>
    </row>
    <row r="67" spans="1:14" ht="14.25" customHeight="1"/>
    <row r="68" spans="1:14" ht="14.25" customHeight="1">
      <c r="A68">
        <v>4</v>
      </c>
      <c r="B68">
        <v>4</v>
      </c>
      <c r="C68" t="s">
        <v>3</v>
      </c>
      <c r="D68" t="str">
        <f ca="1">VLOOKUP(A68,qa,2)</f>
        <v>27 は、45 の何％ですか。</v>
      </c>
    </row>
    <row r="69" spans="1:14" ht="14.25" customHeight="1">
      <c r="D69" s="12" t="str">
        <f ca="1">VLOOKUP(A68,qa,3)</f>
        <v>45</v>
      </c>
      <c r="E69" s="14" t="str">
        <f ca="1">VLOOKUP(A68,qa,5)</f>
        <v>27</v>
      </c>
      <c r="H69" s="16" t="str">
        <f ca="1">VLOOKUP(A68,qa,6)</f>
        <v>27÷45＝0.6</v>
      </c>
    </row>
    <row r="70" spans="1:14" ht="14.25" customHeight="1">
      <c r="D70" s="13"/>
      <c r="E70" s="15"/>
      <c r="G70" t="s">
        <v>4</v>
      </c>
      <c r="H70" s="16"/>
      <c r="M70" s="17" t="str">
        <f ca="1">VLOOKUP(A68,qa,7)</f>
        <v>60％</v>
      </c>
      <c r="N70" s="17"/>
    </row>
    <row r="71" spans="1:14" ht="14.25" customHeight="1">
      <c r="D71" s="10"/>
      <c r="E71" s="11" t="str">
        <f ca="1">VLOOKUP(A68,qa,4)</f>
        <v/>
      </c>
      <c r="H71" s="16"/>
      <c r="L71" s="5" t="s">
        <v>5</v>
      </c>
      <c r="M71" s="18"/>
      <c r="N71" s="18"/>
    </row>
    <row r="72" spans="1:14" ht="14.25" customHeight="1"/>
    <row r="73" spans="1:14" ht="14.25" customHeight="1">
      <c r="A73">
        <v>5</v>
      </c>
      <c r="B73">
        <v>5</v>
      </c>
      <c r="C73" t="s">
        <v>3</v>
      </c>
      <c r="D73" t="str">
        <f ca="1">VLOOKUP(A73,qa,2)</f>
        <v>360 は、400 の何％ですか。</v>
      </c>
    </row>
    <row r="74" spans="1:14" ht="14.25" customHeight="1">
      <c r="D74" s="12" t="str">
        <f ca="1">VLOOKUP(A73,qa,3)</f>
        <v>400</v>
      </c>
      <c r="E74" s="14" t="str">
        <f ca="1">VLOOKUP(A73,qa,5)</f>
        <v>360</v>
      </c>
      <c r="H74" s="16" t="str">
        <f ca="1">VLOOKUP(A73,qa,6)</f>
        <v>360÷400＝0.9</v>
      </c>
    </row>
    <row r="75" spans="1:14" ht="14.25" customHeight="1">
      <c r="D75" s="13"/>
      <c r="E75" s="15"/>
      <c r="G75" t="s">
        <v>4</v>
      </c>
      <c r="H75" s="16"/>
      <c r="M75" s="17" t="str">
        <f ca="1">VLOOKUP(A73,qa,7)</f>
        <v>90％</v>
      </c>
      <c r="N75" s="17"/>
    </row>
    <row r="76" spans="1:14" ht="14.25" customHeight="1">
      <c r="D76" s="10"/>
      <c r="E76" s="11" t="str">
        <f ca="1">VLOOKUP(A73,qa,4)</f>
        <v/>
      </c>
      <c r="H76" s="16"/>
      <c r="L76" s="5" t="s">
        <v>5</v>
      </c>
      <c r="M76" s="18"/>
      <c r="N76" s="18"/>
    </row>
    <row r="77" spans="1:14" ht="14.25" customHeight="1"/>
    <row r="78" spans="1:14" ht="14.25" customHeight="1">
      <c r="A78">
        <v>6</v>
      </c>
      <c r="B78">
        <v>6</v>
      </c>
      <c r="C78" t="s">
        <v>3</v>
      </c>
      <c r="D78" t="str">
        <f ca="1">VLOOKUP(A78,qa,2)</f>
        <v>480 は、600 の何％ですか。</v>
      </c>
    </row>
    <row r="79" spans="1:14" ht="14.25" customHeight="1">
      <c r="D79" s="12" t="str">
        <f ca="1">VLOOKUP(A78,qa,3)</f>
        <v>600</v>
      </c>
      <c r="E79" s="14" t="str">
        <f ca="1">VLOOKUP(A78,qa,5)</f>
        <v>480</v>
      </c>
      <c r="H79" s="16" t="str">
        <f ca="1">VLOOKUP(A78,qa,6)</f>
        <v>480÷600＝0.8</v>
      </c>
    </row>
    <row r="80" spans="1:14" ht="14.25" customHeight="1">
      <c r="D80" s="13"/>
      <c r="E80" s="15"/>
      <c r="G80" t="s">
        <v>4</v>
      </c>
      <c r="H80" s="16"/>
      <c r="M80" s="17" t="str">
        <f ca="1">VLOOKUP(A78,qa,7)</f>
        <v>80％</v>
      </c>
      <c r="N80" s="17"/>
    </row>
    <row r="81" spans="1:14" ht="14.25" customHeight="1">
      <c r="D81" s="10"/>
      <c r="E81" s="11" t="str">
        <f ca="1">VLOOKUP(A78,qa,4)</f>
        <v/>
      </c>
      <c r="H81" s="16"/>
      <c r="L81" s="5" t="s">
        <v>5</v>
      </c>
      <c r="M81" s="18"/>
      <c r="N81" s="18"/>
    </row>
    <row r="82" spans="1:14" ht="14.25" customHeight="1"/>
    <row r="83" spans="1:14" ht="14.25" customHeight="1">
      <c r="A83">
        <v>7</v>
      </c>
      <c r="B83">
        <v>7</v>
      </c>
      <c r="C83" t="s">
        <v>3</v>
      </c>
      <c r="D83" t="str">
        <f ca="1">VLOOKUP(A83,qa,2)</f>
        <v>20％が 6 のとき、もとの数はいくらですか。</v>
      </c>
    </row>
    <row r="84" spans="1:14" ht="14.25" customHeight="1">
      <c r="D84" s="12" t="str">
        <f ca="1">VLOOKUP(A83,qa,3)</f>
        <v/>
      </c>
      <c r="E84" s="14" t="str">
        <f ca="1">VLOOKUP(A83,qa,5)</f>
        <v>6</v>
      </c>
      <c r="H84" s="16" t="str">
        <f ca="1">VLOOKUP(A83,qa,6)</f>
        <v>6÷0.2＝30</v>
      </c>
    </row>
    <row r="85" spans="1:14" ht="14.25" customHeight="1">
      <c r="D85" s="13"/>
      <c r="E85" s="15"/>
      <c r="G85" t="s">
        <v>4</v>
      </c>
      <c r="H85" s="16"/>
      <c r="M85" s="17" t="str">
        <f ca="1">VLOOKUP(A83,qa,7)</f>
        <v>30</v>
      </c>
      <c r="N85" s="17"/>
    </row>
    <row r="86" spans="1:14" ht="14.25" customHeight="1">
      <c r="D86" s="10"/>
      <c r="E86" s="11" t="str">
        <f ca="1">VLOOKUP(A83,qa,4)</f>
        <v>0.2</v>
      </c>
      <c r="H86" s="16"/>
      <c r="L86" s="5" t="s">
        <v>5</v>
      </c>
      <c r="M86" s="18"/>
      <c r="N86" s="18"/>
    </row>
    <row r="87" spans="1:14" ht="14.25" customHeight="1"/>
    <row r="88" spans="1:14" ht="14.25" customHeight="1">
      <c r="A88">
        <v>8</v>
      </c>
      <c r="B88">
        <v>8</v>
      </c>
      <c r="C88" t="s">
        <v>3</v>
      </c>
      <c r="D88" t="str">
        <f ca="1">VLOOKUP(A88,qa,2)</f>
        <v>40％が 90 のとき、もとの数はいくらですか。</v>
      </c>
    </row>
    <row r="89" spans="1:14" ht="14.25" customHeight="1">
      <c r="D89" s="12" t="str">
        <f ca="1">VLOOKUP(A88,qa,3)</f>
        <v/>
      </c>
      <c r="E89" s="14" t="str">
        <f ca="1">VLOOKUP(A88,qa,5)</f>
        <v>90</v>
      </c>
      <c r="H89" s="16" t="str">
        <f ca="1">VLOOKUP(A88,qa,6)</f>
        <v>90÷0.4＝225</v>
      </c>
    </row>
    <row r="90" spans="1:14" ht="14.25" customHeight="1">
      <c r="D90" s="13"/>
      <c r="E90" s="15"/>
      <c r="G90" t="s">
        <v>4</v>
      </c>
      <c r="H90" s="16"/>
      <c r="M90" s="17" t="str">
        <f ca="1">VLOOKUP(A88,qa,7)</f>
        <v>225</v>
      </c>
      <c r="N90" s="17"/>
    </row>
    <row r="91" spans="1:14" ht="14.25" customHeight="1">
      <c r="D91" s="10"/>
      <c r="E91" s="11" t="str">
        <f ca="1">VLOOKUP(A88,qa,4)</f>
        <v>0.4</v>
      </c>
      <c r="H91" s="16"/>
      <c r="L91" s="5" t="s">
        <v>5</v>
      </c>
      <c r="M91" s="18"/>
      <c r="N91" s="18"/>
    </row>
    <row r="92" spans="1:14" ht="14.25" customHeight="1"/>
    <row r="93" spans="1:14" ht="14.25" customHeight="1">
      <c r="A93">
        <v>9</v>
      </c>
      <c r="B93">
        <v>9</v>
      </c>
      <c r="C93" t="s">
        <v>3</v>
      </c>
      <c r="D93" t="str">
        <f ca="1">VLOOKUP(A93,qa,2)</f>
        <v>70％が 1260 のとき、もとの数はいくらですか。</v>
      </c>
    </row>
    <row r="94" spans="1:14" ht="14.25" customHeight="1">
      <c r="D94" s="12" t="str">
        <f ca="1">VLOOKUP(A93,qa,3)</f>
        <v/>
      </c>
      <c r="E94" s="14" t="str">
        <f ca="1">VLOOKUP(A93,qa,5)</f>
        <v>1260</v>
      </c>
      <c r="H94" s="16" t="str">
        <f ca="1">VLOOKUP(A93,qa,6)</f>
        <v>1260÷0.7＝1800</v>
      </c>
    </row>
    <row r="95" spans="1:14" ht="14.25" customHeight="1">
      <c r="D95" s="13"/>
      <c r="E95" s="15"/>
      <c r="G95" t="s">
        <v>4</v>
      </c>
      <c r="H95" s="16"/>
      <c r="M95" s="17" t="str">
        <f ca="1">VLOOKUP(A93,qa,7)</f>
        <v>1800</v>
      </c>
      <c r="N95" s="17"/>
    </row>
    <row r="96" spans="1:14" ht="14.25" customHeight="1">
      <c r="D96" s="10"/>
      <c r="E96" s="11" t="str">
        <f ca="1">VLOOKUP(A93,qa,4)</f>
        <v>0.7</v>
      </c>
      <c r="H96" s="16"/>
      <c r="L96" s="5" t="s">
        <v>5</v>
      </c>
      <c r="M96" s="18"/>
      <c r="N96" s="18"/>
    </row>
    <row r="97" ht="14.25" customHeight="1"/>
  </sheetData>
  <mergeCells count="41">
    <mergeCell ref="F1:K1"/>
    <mergeCell ref="F51:K51"/>
    <mergeCell ref="P6:R8"/>
    <mergeCell ref="D54:D55"/>
    <mergeCell ref="E54:E55"/>
    <mergeCell ref="H54:H56"/>
    <mergeCell ref="M55:N56"/>
    <mergeCell ref="J2:J3"/>
    <mergeCell ref="K2:K3"/>
    <mergeCell ref="D59:D60"/>
    <mergeCell ref="E59:E60"/>
    <mergeCell ref="H59:H61"/>
    <mergeCell ref="M60:N61"/>
    <mergeCell ref="D64:D65"/>
    <mergeCell ref="E64:E65"/>
    <mergeCell ref="H64:H66"/>
    <mergeCell ref="M65:N66"/>
    <mergeCell ref="D69:D70"/>
    <mergeCell ref="E69:E70"/>
    <mergeCell ref="H69:H71"/>
    <mergeCell ref="M70:N71"/>
    <mergeCell ref="D74:D75"/>
    <mergeCell ref="E74:E75"/>
    <mergeCell ref="H74:H76"/>
    <mergeCell ref="M75:N76"/>
    <mergeCell ref="D79:D80"/>
    <mergeCell ref="E79:E80"/>
    <mergeCell ref="H79:H81"/>
    <mergeCell ref="M80:N81"/>
    <mergeCell ref="D84:D85"/>
    <mergeCell ref="E84:E85"/>
    <mergeCell ref="H84:H86"/>
    <mergeCell ref="M85:N86"/>
    <mergeCell ref="D89:D90"/>
    <mergeCell ref="E89:E90"/>
    <mergeCell ref="H89:H91"/>
    <mergeCell ref="M90:N91"/>
    <mergeCell ref="D94:D95"/>
    <mergeCell ref="E94:E95"/>
    <mergeCell ref="H94:H96"/>
    <mergeCell ref="M95:N96"/>
  </mergeCells>
  <phoneticPr fontId="1"/>
  <pageMargins left="0.45" right="0.34" top="0.21" bottom="0.35" header="0.15" footer="0.31496062992125984"/>
  <pageSetup paperSize="13" orientation="portrait" horizontalDpi="4294967293" verticalDpi="0" r:id="rId1"/>
  <rowBreaks count="1" manualBreakCount="1">
    <brk id="50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97"/>
  <sheetViews>
    <sheetView workbookViewId="0">
      <selection activeCell="P17" sqref="P17"/>
    </sheetView>
  </sheetViews>
  <sheetFormatPr defaultRowHeight="12"/>
  <cols>
    <col min="1" max="1" width="4.28515625" customWidth="1"/>
    <col min="2" max="2" width="2.7109375" customWidth="1"/>
    <col min="3" max="3" width="3" customWidth="1"/>
    <col min="4" max="4" width="6.42578125" customWidth="1"/>
    <col min="5" max="5" width="9" customWidth="1"/>
    <col min="6" max="6" width="3.85546875" customWidth="1"/>
    <col min="7" max="7" width="6" customWidth="1"/>
    <col min="8" max="8" width="21.42578125" customWidth="1"/>
    <col min="9" max="9" width="1.85546875" customWidth="1"/>
    <col min="10" max="10" width="5.5703125" customWidth="1"/>
    <col min="12" max="12" width="4.28515625" customWidth="1"/>
    <col min="14" max="14" width="7.7109375" customWidth="1"/>
  </cols>
  <sheetData>
    <row r="1" spans="1:18" ht="17.25">
      <c r="F1" s="23" t="s">
        <v>6</v>
      </c>
      <c r="G1" s="23"/>
      <c r="H1" s="23"/>
      <c r="I1" s="23"/>
      <c r="J1" s="23"/>
      <c r="K1" s="23"/>
    </row>
    <row r="2" spans="1:18">
      <c r="C2" t="s">
        <v>1</v>
      </c>
      <c r="J2" s="19">
        <v>40</v>
      </c>
      <c r="K2" s="21">
        <v>10</v>
      </c>
      <c r="M2" t="s">
        <v>2</v>
      </c>
    </row>
    <row r="3" spans="1:18">
      <c r="J3" s="20"/>
      <c r="K3" s="22"/>
    </row>
    <row r="4" spans="1:18">
      <c r="C4" t="s">
        <v>7</v>
      </c>
      <c r="K4" s="7">
        <v>0.25</v>
      </c>
    </row>
    <row r="5" spans="1:18" ht="6" customHeight="1" thickBot="1">
      <c r="K5" s="6"/>
    </row>
    <row r="6" spans="1:18" ht="15" customHeight="1">
      <c r="A6">
        <f ca="1">VLOOKUP(B6,qn,2)</f>
        <v>7</v>
      </c>
      <c r="B6">
        <v>1</v>
      </c>
      <c r="C6" t="s">
        <v>3</v>
      </c>
      <c r="D6" t="str">
        <f ca="1">VLOOKUP(A6,qa,2)</f>
        <v>20％が 6 のとき、もとの数はいくらですか。</v>
      </c>
      <c r="P6" s="24" t="s">
        <v>9</v>
      </c>
      <c r="Q6" s="25"/>
      <c r="R6" s="26"/>
    </row>
    <row r="7" spans="1:18" ht="15" customHeight="1">
      <c r="D7" s="8"/>
      <c r="E7" s="4"/>
      <c r="P7" s="27"/>
      <c r="Q7" s="28"/>
      <c r="R7" s="29"/>
    </row>
    <row r="8" spans="1:18" ht="15" customHeight="1" thickBot="1">
      <c r="D8" s="9"/>
      <c r="E8" s="5"/>
      <c r="G8" t="s">
        <v>4</v>
      </c>
      <c r="P8" s="30"/>
      <c r="Q8" s="31"/>
      <c r="R8" s="32"/>
    </row>
    <row r="9" spans="1:18" ht="15" customHeight="1">
      <c r="D9" s="8"/>
      <c r="L9" s="5" t="s">
        <v>5</v>
      </c>
      <c r="M9" s="5"/>
      <c r="N9" s="5"/>
    </row>
    <row r="10" spans="1:18" ht="15" customHeight="1"/>
    <row r="11" spans="1:18" ht="15" customHeight="1">
      <c r="A11">
        <f ca="1">VLOOKUP(B11,qn,2)</f>
        <v>5</v>
      </c>
      <c r="B11">
        <v>2</v>
      </c>
      <c r="C11" t="s">
        <v>3</v>
      </c>
      <c r="D11" t="str">
        <f ca="1">VLOOKUP(A11,qa,2)</f>
        <v>360 は、400 の何％ですか。</v>
      </c>
    </row>
    <row r="12" spans="1:18" ht="15" customHeight="1">
      <c r="D12" s="8"/>
      <c r="E12" s="4"/>
    </row>
    <row r="13" spans="1:18" ht="15" customHeight="1">
      <c r="D13" s="9"/>
      <c r="E13" s="5"/>
      <c r="G13" t="s">
        <v>4</v>
      </c>
    </row>
    <row r="14" spans="1:18" ht="15" customHeight="1">
      <c r="D14" s="8"/>
      <c r="L14" s="5" t="s">
        <v>5</v>
      </c>
      <c r="M14" s="5"/>
      <c r="N14" s="5"/>
    </row>
    <row r="15" spans="1:18" ht="15" customHeight="1"/>
    <row r="16" spans="1:18" ht="15" customHeight="1">
      <c r="A16">
        <f ca="1">VLOOKUP(B16,qn,2)</f>
        <v>9</v>
      </c>
      <c r="B16">
        <v>3</v>
      </c>
      <c r="C16" t="s">
        <v>3</v>
      </c>
      <c r="D16" t="str">
        <f ca="1">VLOOKUP(A16,qa,2)</f>
        <v>70％が 1260 のとき、もとの数はいくらですか。</v>
      </c>
    </row>
    <row r="17" spans="1:14" ht="15" customHeight="1">
      <c r="D17" s="8"/>
      <c r="E17" s="4"/>
    </row>
    <row r="18" spans="1:14" ht="15" customHeight="1">
      <c r="D18" s="9"/>
      <c r="E18" s="5"/>
      <c r="G18" t="s">
        <v>4</v>
      </c>
    </row>
    <row r="19" spans="1:14" ht="15" customHeight="1">
      <c r="D19" s="8"/>
      <c r="L19" s="5" t="s">
        <v>5</v>
      </c>
      <c r="M19" s="5"/>
      <c r="N19" s="5"/>
    </row>
    <row r="20" spans="1:14" ht="15" customHeight="1"/>
    <row r="21" spans="1:14" ht="15" customHeight="1">
      <c r="A21">
        <f ca="1">VLOOKUP(B21,qn,2)</f>
        <v>3</v>
      </c>
      <c r="B21">
        <v>4</v>
      </c>
      <c r="C21" t="s">
        <v>3</v>
      </c>
      <c r="D21" t="str">
        <f ca="1">VLOOKUP(A21,qa,2)</f>
        <v>560 の 25％は、いくらですか。</v>
      </c>
    </row>
    <row r="22" spans="1:14" ht="15" customHeight="1">
      <c r="D22" s="8"/>
      <c r="E22" s="4"/>
    </row>
    <row r="23" spans="1:14" ht="15" customHeight="1">
      <c r="D23" s="9"/>
      <c r="E23" s="5"/>
      <c r="G23" t="s">
        <v>4</v>
      </c>
    </row>
    <row r="24" spans="1:14" ht="15" customHeight="1">
      <c r="D24" s="8"/>
      <c r="L24" s="5" t="s">
        <v>5</v>
      </c>
      <c r="M24" s="5"/>
      <c r="N24" s="5"/>
    </row>
    <row r="25" spans="1:14" ht="15" customHeight="1"/>
    <row r="26" spans="1:14" ht="15" customHeight="1">
      <c r="A26">
        <f ca="1">VLOOKUP(B26,qn,2)</f>
        <v>4</v>
      </c>
      <c r="B26">
        <v>5</v>
      </c>
      <c r="C26" t="s">
        <v>3</v>
      </c>
      <c r="D26" t="str">
        <f ca="1">VLOOKUP(A26,qa,2)</f>
        <v>27 は、45 の何％ですか。</v>
      </c>
    </row>
    <row r="27" spans="1:14" ht="15" customHeight="1">
      <c r="D27" s="8"/>
      <c r="E27" s="4"/>
    </row>
    <row r="28" spans="1:14" ht="15" customHeight="1">
      <c r="D28" s="9"/>
      <c r="E28" s="5"/>
      <c r="G28" t="s">
        <v>4</v>
      </c>
    </row>
    <row r="29" spans="1:14" ht="15" customHeight="1">
      <c r="D29" s="8"/>
      <c r="L29" s="5" t="s">
        <v>5</v>
      </c>
      <c r="M29" s="5"/>
      <c r="N29" s="5"/>
    </row>
    <row r="30" spans="1:14" ht="15" customHeight="1"/>
    <row r="31" spans="1:14" ht="15" customHeight="1">
      <c r="A31">
        <f ca="1">VLOOKUP(B31,qn,2)</f>
        <v>1</v>
      </c>
      <c r="B31">
        <v>6</v>
      </c>
      <c r="C31" t="s">
        <v>3</v>
      </c>
      <c r="D31" t="str">
        <f ca="1">VLOOKUP(A31,qa,2)</f>
        <v>18 の 50％は、いくらですか。</v>
      </c>
    </row>
    <row r="32" spans="1:14" ht="15" customHeight="1">
      <c r="D32" s="8"/>
      <c r="E32" s="4"/>
    </row>
    <row r="33" spans="1:14" ht="15" customHeight="1">
      <c r="D33" s="9"/>
      <c r="E33" s="5"/>
      <c r="G33" t="s">
        <v>4</v>
      </c>
    </row>
    <row r="34" spans="1:14" ht="15" customHeight="1">
      <c r="D34" s="8"/>
      <c r="L34" s="5" t="s">
        <v>5</v>
      </c>
      <c r="M34" s="5"/>
      <c r="N34" s="5"/>
    </row>
    <row r="35" spans="1:14" ht="15" customHeight="1"/>
    <row r="36" spans="1:14" ht="15" customHeight="1">
      <c r="A36">
        <f ca="1">VLOOKUP(B36,qn,2)</f>
        <v>2</v>
      </c>
      <c r="B36">
        <v>7</v>
      </c>
      <c r="C36" t="s">
        <v>3</v>
      </c>
      <c r="D36" t="str">
        <f ca="1">VLOOKUP(A36,qa,2)</f>
        <v>350 の 30％は、いくらですか。</v>
      </c>
    </row>
    <row r="37" spans="1:14" ht="15" customHeight="1">
      <c r="D37" s="8"/>
      <c r="E37" s="4"/>
    </row>
    <row r="38" spans="1:14" ht="15" customHeight="1">
      <c r="D38" s="9"/>
      <c r="E38" s="5"/>
      <c r="G38" t="s">
        <v>4</v>
      </c>
    </row>
    <row r="39" spans="1:14" ht="15" customHeight="1">
      <c r="D39" s="8"/>
      <c r="L39" s="5" t="s">
        <v>5</v>
      </c>
      <c r="M39" s="5"/>
      <c r="N39" s="5"/>
    </row>
    <row r="40" spans="1:14" ht="15" customHeight="1"/>
    <row r="41" spans="1:14" ht="15" customHeight="1">
      <c r="A41">
        <f ca="1">VLOOKUP(B41,qn,2)</f>
        <v>8</v>
      </c>
      <c r="B41">
        <v>8</v>
      </c>
      <c r="C41" t="s">
        <v>3</v>
      </c>
      <c r="D41" t="str">
        <f ca="1">VLOOKUP(A41,qa,2)</f>
        <v>40％が 90 のとき、もとの数はいくらですか。</v>
      </c>
    </row>
    <row r="42" spans="1:14" ht="15" customHeight="1">
      <c r="D42" s="8"/>
      <c r="E42" s="4"/>
    </row>
    <row r="43" spans="1:14" ht="15" customHeight="1">
      <c r="D43" s="9"/>
      <c r="E43" s="5"/>
      <c r="G43" t="s">
        <v>4</v>
      </c>
    </row>
    <row r="44" spans="1:14" ht="15" customHeight="1">
      <c r="D44" s="8"/>
      <c r="L44" s="5" t="s">
        <v>5</v>
      </c>
      <c r="M44" s="5"/>
      <c r="N44" s="5"/>
    </row>
    <row r="45" spans="1:14" ht="15" customHeight="1"/>
    <row r="46" spans="1:14" ht="15" customHeight="1">
      <c r="A46">
        <f ca="1">VLOOKUP(B46,qn,2)</f>
        <v>6</v>
      </c>
      <c r="B46">
        <v>9</v>
      </c>
      <c r="C46" t="s">
        <v>3</v>
      </c>
      <c r="D46" t="str">
        <f ca="1">VLOOKUP(A46,qa,2)</f>
        <v>480 は、600 の何％ですか。</v>
      </c>
    </row>
    <row r="47" spans="1:14" ht="15" customHeight="1">
      <c r="D47" s="8"/>
      <c r="E47" s="4"/>
    </row>
    <row r="48" spans="1:14" ht="15" customHeight="1">
      <c r="D48" s="9"/>
      <c r="E48" s="5"/>
      <c r="G48" t="s">
        <v>4</v>
      </c>
    </row>
    <row r="49" spans="1:14" ht="15" customHeight="1">
      <c r="D49" s="8"/>
      <c r="L49" s="5" t="s">
        <v>5</v>
      </c>
      <c r="M49" s="5"/>
      <c r="N49" s="5"/>
    </row>
    <row r="50" spans="1:14" ht="15" customHeight="1"/>
    <row r="51" spans="1:14" ht="17.25">
      <c r="F51" s="23" t="s">
        <v>8</v>
      </c>
      <c r="G51" s="23"/>
      <c r="H51" s="23"/>
      <c r="I51" s="23"/>
      <c r="J51" s="23"/>
      <c r="K51" s="23"/>
    </row>
    <row r="52" spans="1:14">
      <c r="K52" s="6"/>
    </row>
    <row r="53" spans="1:14" ht="14.25" customHeight="1">
      <c r="A53">
        <f ca="1">VLOOKUP(B53,qn,2)</f>
        <v>7</v>
      </c>
      <c r="B53">
        <v>1</v>
      </c>
      <c r="C53" t="s">
        <v>3</v>
      </c>
      <c r="D53" t="str">
        <f ca="1">VLOOKUP(A53,qa,2)</f>
        <v>20％が 6 のとき、もとの数はいくらですか。</v>
      </c>
    </row>
    <row r="54" spans="1:14" ht="14.25" customHeight="1">
      <c r="D54" s="12" t="str">
        <f ca="1">VLOOKUP(A53,qa,3)</f>
        <v/>
      </c>
      <c r="E54" s="14" t="str">
        <f ca="1">VLOOKUP(A53,qa,5)</f>
        <v>6</v>
      </c>
      <c r="H54" s="16" t="str">
        <f ca="1">VLOOKUP(A53,qa,6)</f>
        <v>6÷0.2＝30</v>
      </c>
    </row>
    <row r="55" spans="1:14" ht="14.25" customHeight="1">
      <c r="D55" s="13"/>
      <c r="E55" s="15"/>
      <c r="G55" t="s">
        <v>4</v>
      </c>
      <c r="H55" s="16"/>
      <c r="M55" s="17" t="str">
        <f ca="1">VLOOKUP(A53,qa,7)</f>
        <v>30</v>
      </c>
      <c r="N55" s="17"/>
    </row>
    <row r="56" spans="1:14" ht="14.25" customHeight="1">
      <c r="D56" s="10"/>
      <c r="E56" s="11" t="str">
        <f ca="1">VLOOKUP(A53,qa,4)</f>
        <v>0.2</v>
      </c>
      <c r="H56" s="16"/>
      <c r="L56" s="5" t="s">
        <v>5</v>
      </c>
      <c r="M56" s="18"/>
      <c r="N56" s="18"/>
    </row>
    <row r="57" spans="1:14" ht="14.25" customHeight="1"/>
    <row r="58" spans="1:14" ht="14.25" customHeight="1">
      <c r="A58">
        <f ca="1">VLOOKUP(B58,qn,2)</f>
        <v>5</v>
      </c>
      <c r="B58">
        <v>2</v>
      </c>
      <c r="C58" t="s">
        <v>3</v>
      </c>
      <c r="D58" t="str">
        <f ca="1">VLOOKUP(A58,qa,2)</f>
        <v>360 は、400 の何％ですか。</v>
      </c>
    </row>
    <row r="59" spans="1:14" ht="14.25" customHeight="1">
      <c r="D59" s="12" t="str">
        <f ca="1">VLOOKUP(A58,qa,3)</f>
        <v>400</v>
      </c>
      <c r="E59" s="14" t="str">
        <f ca="1">VLOOKUP(A58,qa,5)</f>
        <v>360</v>
      </c>
      <c r="H59" s="16" t="str">
        <f ca="1">VLOOKUP(A58,qa,6)</f>
        <v>360÷400＝0.9</v>
      </c>
    </row>
    <row r="60" spans="1:14" ht="14.25" customHeight="1">
      <c r="D60" s="13"/>
      <c r="E60" s="15"/>
      <c r="G60" t="s">
        <v>4</v>
      </c>
      <c r="H60" s="16"/>
      <c r="M60" s="17" t="str">
        <f ca="1">VLOOKUP(A58,qa,7)</f>
        <v>90％</v>
      </c>
      <c r="N60" s="17"/>
    </row>
    <row r="61" spans="1:14" ht="14.25" customHeight="1">
      <c r="D61" s="10"/>
      <c r="E61" s="11" t="str">
        <f ca="1">VLOOKUP(A58,qa,4)</f>
        <v/>
      </c>
      <c r="H61" s="16"/>
      <c r="L61" s="5" t="s">
        <v>5</v>
      </c>
      <c r="M61" s="18"/>
      <c r="N61" s="18"/>
    </row>
    <row r="62" spans="1:14" ht="14.25" customHeight="1"/>
    <row r="63" spans="1:14" ht="14.25" customHeight="1">
      <c r="A63">
        <f ca="1">VLOOKUP(B63,qn,2)</f>
        <v>9</v>
      </c>
      <c r="B63">
        <v>3</v>
      </c>
      <c r="C63" t="s">
        <v>3</v>
      </c>
      <c r="D63" t="str">
        <f ca="1">VLOOKUP(A63,qa,2)</f>
        <v>70％が 1260 のとき、もとの数はいくらですか。</v>
      </c>
    </row>
    <row r="64" spans="1:14" ht="14.25" customHeight="1">
      <c r="D64" s="12" t="str">
        <f ca="1">VLOOKUP(A63,qa,3)</f>
        <v/>
      </c>
      <c r="E64" s="14" t="str">
        <f ca="1">VLOOKUP(A63,qa,5)</f>
        <v>1260</v>
      </c>
      <c r="H64" s="16" t="str">
        <f ca="1">VLOOKUP(A63,qa,6)</f>
        <v>1260÷0.7＝1800</v>
      </c>
    </row>
    <row r="65" spans="1:14" ht="14.25" customHeight="1">
      <c r="D65" s="13"/>
      <c r="E65" s="15"/>
      <c r="G65" t="s">
        <v>4</v>
      </c>
      <c r="H65" s="16"/>
      <c r="M65" s="17" t="str">
        <f ca="1">VLOOKUP(A63,qa,7)</f>
        <v>1800</v>
      </c>
      <c r="N65" s="17"/>
    </row>
    <row r="66" spans="1:14" ht="14.25" customHeight="1">
      <c r="D66" s="10"/>
      <c r="E66" s="11" t="str">
        <f ca="1">VLOOKUP(A63,qa,4)</f>
        <v>0.7</v>
      </c>
      <c r="H66" s="16"/>
      <c r="L66" s="5" t="s">
        <v>5</v>
      </c>
      <c r="M66" s="18"/>
      <c r="N66" s="18"/>
    </row>
    <row r="67" spans="1:14" ht="14.25" customHeight="1"/>
    <row r="68" spans="1:14" ht="14.25" customHeight="1">
      <c r="A68">
        <f ca="1">VLOOKUP(B68,qn,2)</f>
        <v>3</v>
      </c>
      <c r="B68">
        <v>4</v>
      </c>
      <c r="C68" t="s">
        <v>3</v>
      </c>
      <c r="D68" t="str">
        <f ca="1">VLOOKUP(A68,qa,2)</f>
        <v>560 の 25％は、いくらですか。</v>
      </c>
    </row>
    <row r="69" spans="1:14" ht="14.25" customHeight="1">
      <c r="D69" s="12" t="str">
        <f ca="1">VLOOKUP(A68,qa,3)</f>
        <v>560</v>
      </c>
      <c r="E69" s="14" t="str">
        <f ca="1">VLOOKUP(A68,qa,5)</f>
        <v/>
      </c>
      <c r="H69" s="16" t="str">
        <f ca="1">VLOOKUP(A68,qa,6)</f>
        <v>560×0.25＝140</v>
      </c>
    </row>
    <row r="70" spans="1:14" ht="14.25" customHeight="1">
      <c r="D70" s="13"/>
      <c r="E70" s="15"/>
      <c r="G70" t="s">
        <v>4</v>
      </c>
      <c r="H70" s="16"/>
      <c r="M70" s="17" t="str">
        <f ca="1">VLOOKUP(A68,qa,7)</f>
        <v>140</v>
      </c>
      <c r="N70" s="17"/>
    </row>
    <row r="71" spans="1:14" ht="14.25" customHeight="1">
      <c r="D71" s="10"/>
      <c r="E71" s="11" t="str">
        <f ca="1">VLOOKUP(A68,qa,4)</f>
        <v>0.25</v>
      </c>
      <c r="H71" s="16"/>
      <c r="L71" s="5" t="s">
        <v>5</v>
      </c>
      <c r="M71" s="18"/>
      <c r="N71" s="18"/>
    </row>
    <row r="72" spans="1:14" ht="14.25" customHeight="1"/>
    <row r="73" spans="1:14" ht="14.25" customHeight="1">
      <c r="A73">
        <f ca="1">VLOOKUP(B73,qn,2)</f>
        <v>4</v>
      </c>
      <c r="B73">
        <v>5</v>
      </c>
      <c r="C73" t="s">
        <v>3</v>
      </c>
      <c r="D73" t="str">
        <f ca="1">VLOOKUP(A73,qa,2)</f>
        <v>27 は、45 の何％ですか。</v>
      </c>
    </row>
    <row r="74" spans="1:14" ht="14.25" customHeight="1">
      <c r="D74" s="12" t="str">
        <f ca="1">VLOOKUP(A73,qa,3)</f>
        <v>45</v>
      </c>
      <c r="E74" s="14" t="str">
        <f ca="1">VLOOKUP(A73,qa,5)</f>
        <v>27</v>
      </c>
      <c r="H74" s="16" t="str">
        <f ca="1">VLOOKUP(A73,qa,6)</f>
        <v>27÷45＝0.6</v>
      </c>
    </row>
    <row r="75" spans="1:14" ht="14.25" customHeight="1">
      <c r="D75" s="13"/>
      <c r="E75" s="15"/>
      <c r="G75" t="s">
        <v>4</v>
      </c>
      <c r="H75" s="16"/>
      <c r="M75" s="17" t="str">
        <f ca="1">VLOOKUP(A73,qa,7)</f>
        <v>60％</v>
      </c>
      <c r="N75" s="17"/>
    </row>
    <row r="76" spans="1:14" ht="14.25" customHeight="1">
      <c r="D76" s="10"/>
      <c r="E76" s="11" t="str">
        <f ca="1">VLOOKUP(A73,qa,4)</f>
        <v/>
      </c>
      <c r="H76" s="16"/>
      <c r="L76" s="5" t="s">
        <v>5</v>
      </c>
      <c r="M76" s="18"/>
      <c r="N76" s="18"/>
    </row>
    <row r="77" spans="1:14" ht="14.25" customHeight="1"/>
    <row r="78" spans="1:14" ht="14.25" customHeight="1">
      <c r="A78">
        <f ca="1">VLOOKUP(B78,qn,2)</f>
        <v>1</v>
      </c>
      <c r="B78">
        <v>6</v>
      </c>
      <c r="C78" t="s">
        <v>3</v>
      </c>
      <c r="D78" t="str">
        <f ca="1">VLOOKUP(A78,qa,2)</f>
        <v>18 の 50％は、いくらですか。</v>
      </c>
    </row>
    <row r="79" spans="1:14" ht="14.25" customHeight="1">
      <c r="D79" s="12" t="str">
        <f ca="1">VLOOKUP(A78,qa,3)</f>
        <v>18</v>
      </c>
      <c r="E79" s="14" t="str">
        <f ca="1">VLOOKUP(A78,qa,5)</f>
        <v/>
      </c>
      <c r="H79" s="16" t="str">
        <f ca="1">VLOOKUP(A78,qa,6)</f>
        <v>18×0.5＝9</v>
      </c>
    </row>
    <row r="80" spans="1:14" ht="14.25" customHeight="1">
      <c r="D80" s="13"/>
      <c r="E80" s="15"/>
      <c r="G80" t="s">
        <v>4</v>
      </c>
      <c r="H80" s="16"/>
      <c r="M80" s="17" t="str">
        <f ca="1">VLOOKUP(A78,qa,7)</f>
        <v>9</v>
      </c>
      <c r="N80" s="17"/>
    </row>
    <row r="81" spans="1:14" ht="14.25" customHeight="1">
      <c r="D81" s="10"/>
      <c r="E81" s="11" t="str">
        <f ca="1">VLOOKUP(A78,qa,4)</f>
        <v>0.5</v>
      </c>
      <c r="H81" s="16"/>
      <c r="L81" s="5" t="s">
        <v>5</v>
      </c>
      <c r="M81" s="18"/>
      <c r="N81" s="18"/>
    </row>
    <row r="82" spans="1:14" ht="14.25" customHeight="1"/>
    <row r="83" spans="1:14" ht="14.25" customHeight="1">
      <c r="A83">
        <f ca="1">VLOOKUP(B83,qn,2)</f>
        <v>2</v>
      </c>
      <c r="B83">
        <v>7</v>
      </c>
      <c r="C83" t="s">
        <v>3</v>
      </c>
      <c r="D83" t="str">
        <f ca="1">VLOOKUP(A83,qa,2)</f>
        <v>350 の 30％は、いくらですか。</v>
      </c>
    </row>
    <row r="84" spans="1:14" ht="14.25" customHeight="1">
      <c r="D84" s="12" t="str">
        <f ca="1">VLOOKUP(A83,qa,3)</f>
        <v>350</v>
      </c>
      <c r="E84" s="14" t="str">
        <f ca="1">VLOOKUP(A83,qa,5)</f>
        <v/>
      </c>
      <c r="H84" s="16" t="str">
        <f ca="1">VLOOKUP(A83,qa,6)</f>
        <v>350×0.3＝105</v>
      </c>
    </row>
    <row r="85" spans="1:14" ht="14.25" customHeight="1">
      <c r="D85" s="13"/>
      <c r="E85" s="15"/>
      <c r="G85" t="s">
        <v>4</v>
      </c>
      <c r="H85" s="16"/>
      <c r="M85" s="17" t="str">
        <f ca="1">VLOOKUP(A83,qa,7)</f>
        <v>105</v>
      </c>
      <c r="N85" s="17"/>
    </row>
    <row r="86" spans="1:14" ht="14.25" customHeight="1">
      <c r="D86" s="10"/>
      <c r="E86" s="11" t="str">
        <f ca="1">VLOOKUP(A83,qa,4)</f>
        <v>0.3</v>
      </c>
      <c r="H86" s="16"/>
      <c r="L86" s="5" t="s">
        <v>5</v>
      </c>
      <c r="M86" s="18"/>
      <c r="N86" s="18"/>
    </row>
    <row r="87" spans="1:14" ht="14.25" customHeight="1"/>
    <row r="88" spans="1:14" ht="14.25" customHeight="1">
      <c r="A88">
        <f ca="1">VLOOKUP(B88,qn,2)</f>
        <v>8</v>
      </c>
      <c r="B88">
        <v>8</v>
      </c>
      <c r="C88" t="s">
        <v>3</v>
      </c>
      <c r="D88" t="str">
        <f ca="1">VLOOKUP(A88,qa,2)</f>
        <v>40％が 90 のとき、もとの数はいくらですか。</v>
      </c>
    </row>
    <row r="89" spans="1:14" ht="14.25" customHeight="1">
      <c r="D89" s="12" t="str">
        <f ca="1">VLOOKUP(A88,qa,3)</f>
        <v/>
      </c>
      <c r="E89" s="14" t="str">
        <f ca="1">VLOOKUP(A88,qa,5)</f>
        <v>90</v>
      </c>
      <c r="H89" s="16" t="str">
        <f ca="1">VLOOKUP(A88,qa,6)</f>
        <v>90÷0.4＝225</v>
      </c>
    </row>
    <row r="90" spans="1:14" ht="14.25" customHeight="1">
      <c r="D90" s="13"/>
      <c r="E90" s="15"/>
      <c r="G90" t="s">
        <v>4</v>
      </c>
      <c r="H90" s="16"/>
      <c r="M90" s="17" t="str">
        <f ca="1">VLOOKUP(A88,qa,7)</f>
        <v>225</v>
      </c>
      <c r="N90" s="17"/>
    </row>
    <row r="91" spans="1:14" ht="14.25" customHeight="1">
      <c r="D91" s="10"/>
      <c r="E91" s="11" t="str">
        <f ca="1">VLOOKUP(A88,qa,4)</f>
        <v>0.4</v>
      </c>
      <c r="H91" s="16"/>
      <c r="L91" s="5" t="s">
        <v>5</v>
      </c>
      <c r="M91" s="18"/>
      <c r="N91" s="18"/>
    </row>
    <row r="92" spans="1:14" ht="14.25" customHeight="1"/>
    <row r="93" spans="1:14" ht="14.25" customHeight="1">
      <c r="A93">
        <f ca="1">VLOOKUP(B93,qn,2)</f>
        <v>6</v>
      </c>
      <c r="B93">
        <v>9</v>
      </c>
      <c r="C93" t="s">
        <v>3</v>
      </c>
      <c r="D93" t="str">
        <f ca="1">VLOOKUP(A93,qa,2)</f>
        <v>480 は、600 の何％ですか。</v>
      </c>
    </row>
    <row r="94" spans="1:14" ht="14.25" customHeight="1">
      <c r="D94" s="12" t="str">
        <f ca="1">VLOOKUP(A93,qa,3)</f>
        <v>600</v>
      </c>
      <c r="E94" s="14" t="str">
        <f ca="1">VLOOKUP(A93,qa,5)</f>
        <v>480</v>
      </c>
      <c r="H94" s="16" t="str">
        <f ca="1">VLOOKUP(A93,qa,6)</f>
        <v>480÷600＝0.8</v>
      </c>
    </row>
    <row r="95" spans="1:14" ht="14.25" customHeight="1">
      <c r="D95" s="13"/>
      <c r="E95" s="15"/>
      <c r="G95" t="s">
        <v>4</v>
      </c>
      <c r="H95" s="16"/>
      <c r="M95" s="17" t="str">
        <f ca="1">VLOOKUP(A93,qa,7)</f>
        <v>80％</v>
      </c>
      <c r="N95" s="17"/>
    </row>
    <row r="96" spans="1:14" ht="14.25" customHeight="1">
      <c r="D96" s="10"/>
      <c r="E96" s="11" t="str">
        <f ca="1">VLOOKUP(A93,qa,4)</f>
        <v/>
      </c>
      <c r="H96" s="16"/>
      <c r="L96" s="5" t="s">
        <v>5</v>
      </c>
      <c r="M96" s="18"/>
      <c r="N96" s="18"/>
    </row>
    <row r="97" ht="14.25" customHeight="1"/>
  </sheetData>
  <mergeCells count="41">
    <mergeCell ref="P6:R8"/>
    <mergeCell ref="D64:D65"/>
    <mergeCell ref="E64:E65"/>
    <mergeCell ref="H64:H66"/>
    <mergeCell ref="M65:N66"/>
    <mergeCell ref="F1:K1"/>
    <mergeCell ref="J2:J3"/>
    <mergeCell ref="K2:K3"/>
    <mergeCell ref="F51:K51"/>
    <mergeCell ref="D54:D55"/>
    <mergeCell ref="E54:E55"/>
    <mergeCell ref="H54:H56"/>
    <mergeCell ref="M55:N56"/>
    <mergeCell ref="D59:D60"/>
    <mergeCell ref="E59:E60"/>
    <mergeCell ref="H59:H61"/>
    <mergeCell ref="M60:N61"/>
    <mergeCell ref="D69:D70"/>
    <mergeCell ref="E69:E70"/>
    <mergeCell ref="H69:H71"/>
    <mergeCell ref="M70:N71"/>
    <mergeCell ref="D74:D75"/>
    <mergeCell ref="E74:E75"/>
    <mergeCell ref="H74:H76"/>
    <mergeCell ref="M75:N76"/>
    <mergeCell ref="D79:D80"/>
    <mergeCell ref="E79:E80"/>
    <mergeCell ref="H79:H81"/>
    <mergeCell ref="M80:N81"/>
    <mergeCell ref="D84:D85"/>
    <mergeCell ref="E84:E85"/>
    <mergeCell ref="H84:H86"/>
    <mergeCell ref="M85:N86"/>
    <mergeCell ref="D89:D90"/>
    <mergeCell ref="E89:E90"/>
    <mergeCell ref="H89:H91"/>
    <mergeCell ref="M90:N91"/>
    <mergeCell ref="D94:D95"/>
    <mergeCell ref="E94:E95"/>
    <mergeCell ref="H94:H96"/>
    <mergeCell ref="M95:N96"/>
  </mergeCells>
  <phoneticPr fontId="1"/>
  <pageMargins left="0.45" right="0.34" top="0.21" bottom="0.35" header="0.15" footer="0.31496062992125984"/>
  <pageSetup paperSize="13" orientation="portrait" horizontalDpi="4294967293" verticalDpi="0" r:id="rId1"/>
  <rowBreaks count="1" manualBreakCount="1">
    <brk id="50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R97"/>
  <sheetViews>
    <sheetView zoomScale="70" zoomScaleNormal="70" workbookViewId="0">
      <selection activeCell="P6" sqref="P6:R8"/>
    </sheetView>
  </sheetViews>
  <sheetFormatPr defaultRowHeight="12"/>
  <cols>
    <col min="2" max="2" width="2.7109375" customWidth="1"/>
    <col min="3" max="3" width="3" customWidth="1"/>
    <col min="4" max="4" width="6.42578125" customWidth="1"/>
    <col min="5" max="5" width="9" customWidth="1"/>
    <col min="6" max="6" width="3.85546875" customWidth="1"/>
    <col min="7" max="7" width="6" customWidth="1"/>
    <col min="8" max="8" width="21.42578125" customWidth="1"/>
    <col min="9" max="9" width="1.85546875" customWidth="1"/>
    <col min="10" max="10" width="5.5703125" customWidth="1"/>
    <col min="12" max="12" width="4.28515625" customWidth="1"/>
    <col min="14" max="14" width="7.7109375" customWidth="1"/>
  </cols>
  <sheetData>
    <row r="1" spans="1:18" ht="17.25">
      <c r="F1" s="23" t="s">
        <v>6</v>
      </c>
      <c r="G1" s="23"/>
      <c r="H1" s="23"/>
      <c r="I1" s="23"/>
      <c r="J1" s="23"/>
      <c r="K1" s="23"/>
    </row>
    <row r="2" spans="1:18">
      <c r="C2" t="s">
        <v>1</v>
      </c>
      <c r="J2" s="19">
        <v>40</v>
      </c>
      <c r="K2" s="21">
        <v>10</v>
      </c>
      <c r="M2" t="s">
        <v>2</v>
      </c>
    </row>
    <row r="3" spans="1:18">
      <c r="J3" s="20"/>
      <c r="K3" s="22"/>
    </row>
    <row r="4" spans="1:18">
      <c r="C4" t="s">
        <v>7</v>
      </c>
      <c r="K4" s="7">
        <v>0.25</v>
      </c>
    </row>
    <row r="5" spans="1:18" ht="6" customHeight="1" thickBot="1">
      <c r="K5" s="6"/>
    </row>
    <row r="6" spans="1:18" ht="15" customHeight="1">
      <c r="A6">
        <v>1</v>
      </c>
      <c r="B6">
        <v>1</v>
      </c>
      <c r="C6" t="s">
        <v>3</v>
      </c>
      <c r="D6" t="str">
        <f ca="1">VLOOKUP(A6,qb,2)</f>
        <v>8 の 75％は、いくらですか。</v>
      </c>
      <c r="P6" s="24" t="s">
        <v>9</v>
      </c>
      <c r="Q6" s="25"/>
      <c r="R6" s="26"/>
    </row>
    <row r="7" spans="1:18" ht="15" customHeight="1">
      <c r="D7" s="8"/>
      <c r="E7" s="4"/>
      <c r="P7" s="27"/>
      <c r="Q7" s="28"/>
      <c r="R7" s="29"/>
    </row>
    <row r="8" spans="1:18" ht="15" customHeight="1" thickBot="1">
      <c r="D8" s="9"/>
      <c r="E8" s="5"/>
      <c r="G8" t="s">
        <v>4</v>
      </c>
      <c r="P8" s="30"/>
      <c r="Q8" s="31"/>
      <c r="R8" s="32"/>
    </row>
    <row r="9" spans="1:18" ht="15" customHeight="1">
      <c r="D9" s="8"/>
      <c r="L9" s="5" t="s">
        <v>5</v>
      </c>
      <c r="M9" s="5"/>
      <c r="N9" s="5"/>
    </row>
    <row r="10" spans="1:18" ht="15" customHeight="1"/>
    <row r="11" spans="1:18" ht="15" customHeight="1">
      <c r="A11">
        <v>2</v>
      </c>
      <c r="B11">
        <v>2</v>
      </c>
      <c r="C11" t="s">
        <v>3</v>
      </c>
      <c r="D11" t="str">
        <f ca="1">VLOOKUP(A11,qb,2)</f>
        <v>1125 の 56％は、いくらですか。</v>
      </c>
    </row>
    <row r="12" spans="1:18" ht="15" customHeight="1">
      <c r="D12" s="8"/>
      <c r="E12" s="4"/>
    </row>
    <row r="13" spans="1:18" ht="15" customHeight="1">
      <c r="D13" s="9"/>
      <c r="E13" s="5"/>
      <c r="G13" t="s">
        <v>4</v>
      </c>
    </row>
    <row r="14" spans="1:18" ht="15" customHeight="1">
      <c r="D14" s="8"/>
      <c r="L14" s="5" t="s">
        <v>5</v>
      </c>
      <c r="M14" s="5"/>
      <c r="N14" s="5"/>
    </row>
    <row r="15" spans="1:18" ht="15" customHeight="1"/>
    <row r="16" spans="1:18" ht="15" customHeight="1">
      <c r="A16">
        <v>3</v>
      </c>
      <c r="B16">
        <v>3</v>
      </c>
      <c r="C16" t="s">
        <v>3</v>
      </c>
      <c r="D16" t="str">
        <f ca="1">VLOOKUP(A16,qb,2)</f>
        <v>300 の 40％は、いくらですか。</v>
      </c>
    </row>
    <row r="17" spans="1:14" ht="15" customHeight="1">
      <c r="D17" s="8"/>
      <c r="E17" s="4"/>
    </row>
    <row r="18" spans="1:14" ht="15" customHeight="1">
      <c r="D18" s="9"/>
      <c r="E18" s="5"/>
      <c r="G18" t="s">
        <v>4</v>
      </c>
    </row>
    <row r="19" spans="1:14" ht="15" customHeight="1">
      <c r="D19" s="8"/>
      <c r="L19" s="5" t="s">
        <v>5</v>
      </c>
      <c r="M19" s="5"/>
      <c r="N19" s="5"/>
    </row>
    <row r="20" spans="1:14" ht="15" customHeight="1"/>
    <row r="21" spans="1:14" ht="15" customHeight="1">
      <c r="A21">
        <v>4</v>
      </c>
      <c r="B21">
        <v>4</v>
      </c>
      <c r="C21" t="s">
        <v>3</v>
      </c>
      <c r="D21" t="str">
        <f ca="1">VLOOKUP(A21,qb,2)</f>
        <v>64 は、200 の何％ですか。</v>
      </c>
    </row>
    <row r="22" spans="1:14" ht="15" customHeight="1">
      <c r="D22" s="8"/>
      <c r="E22" s="4"/>
    </row>
    <row r="23" spans="1:14" ht="15" customHeight="1">
      <c r="D23" s="9"/>
      <c r="E23" s="5"/>
      <c r="G23" t="s">
        <v>4</v>
      </c>
    </row>
    <row r="24" spans="1:14" ht="15" customHeight="1">
      <c r="D24" s="8"/>
      <c r="L24" s="5" t="s">
        <v>5</v>
      </c>
      <c r="M24" s="5"/>
      <c r="N24" s="5"/>
    </row>
    <row r="25" spans="1:14" ht="15" customHeight="1"/>
    <row r="26" spans="1:14" ht="15" customHeight="1">
      <c r="A26">
        <v>5</v>
      </c>
      <c r="B26">
        <v>5</v>
      </c>
      <c r="C26" t="s">
        <v>3</v>
      </c>
      <c r="D26" t="str">
        <f ca="1">VLOOKUP(A26,qb,2)</f>
        <v>945 は、1125 の何％ですか。</v>
      </c>
    </row>
    <row r="27" spans="1:14" ht="15" customHeight="1">
      <c r="D27" s="8"/>
      <c r="E27" s="4"/>
    </row>
    <row r="28" spans="1:14" ht="15" customHeight="1">
      <c r="D28" s="9"/>
      <c r="E28" s="5"/>
      <c r="G28" t="s">
        <v>4</v>
      </c>
    </row>
    <row r="29" spans="1:14" ht="15" customHeight="1">
      <c r="D29" s="8"/>
      <c r="L29" s="5" t="s">
        <v>5</v>
      </c>
      <c r="M29" s="5"/>
      <c r="N29" s="5"/>
    </row>
    <row r="30" spans="1:14" ht="15" customHeight="1"/>
    <row r="31" spans="1:14" ht="15" customHeight="1">
      <c r="A31">
        <v>6</v>
      </c>
      <c r="B31">
        <v>6</v>
      </c>
      <c r="C31" t="s">
        <v>3</v>
      </c>
      <c r="D31" t="str">
        <f ca="1">VLOOKUP(A31,qb,2)</f>
        <v>720 は、2000 の何％ですか。</v>
      </c>
    </row>
    <row r="32" spans="1:14" ht="15" customHeight="1">
      <c r="D32" s="8"/>
      <c r="E32" s="4"/>
    </row>
    <row r="33" spans="1:14" ht="15" customHeight="1">
      <c r="D33" s="9"/>
      <c r="E33" s="5"/>
      <c r="G33" t="s">
        <v>4</v>
      </c>
    </row>
    <row r="34" spans="1:14" ht="15" customHeight="1">
      <c r="D34" s="8"/>
      <c r="L34" s="5" t="s">
        <v>5</v>
      </c>
      <c r="M34" s="5"/>
      <c r="N34" s="5"/>
    </row>
    <row r="35" spans="1:14" ht="15" customHeight="1"/>
    <row r="36" spans="1:14" ht="15" customHeight="1">
      <c r="A36">
        <v>7</v>
      </c>
      <c r="B36">
        <v>7</v>
      </c>
      <c r="C36" t="s">
        <v>3</v>
      </c>
      <c r="D36" t="str">
        <f ca="1">VLOOKUP(A36,qb,2)</f>
        <v>4％が 8 のとき、もとの数はいくらですか。</v>
      </c>
    </row>
    <row r="37" spans="1:14" ht="15" customHeight="1">
      <c r="D37" s="8"/>
      <c r="E37" s="4"/>
    </row>
    <row r="38" spans="1:14" ht="15" customHeight="1">
      <c r="D38" s="9"/>
      <c r="E38" s="5"/>
      <c r="G38" t="s">
        <v>4</v>
      </c>
    </row>
    <row r="39" spans="1:14" ht="15" customHeight="1">
      <c r="D39" s="8"/>
      <c r="L39" s="5" t="s">
        <v>5</v>
      </c>
      <c r="M39" s="5"/>
      <c r="N39" s="5"/>
    </row>
    <row r="40" spans="1:14" ht="15" customHeight="1"/>
    <row r="41" spans="1:14" ht="15" customHeight="1">
      <c r="A41">
        <v>8</v>
      </c>
      <c r="B41">
        <v>8</v>
      </c>
      <c r="C41" t="s">
        <v>3</v>
      </c>
      <c r="D41" t="str">
        <f ca="1">VLOOKUP(A41,qb,2)</f>
        <v>8％が 60 のとき、もとの数はいくらですか。</v>
      </c>
    </row>
    <row r="42" spans="1:14" ht="15" customHeight="1">
      <c r="D42" s="8"/>
      <c r="E42" s="4"/>
    </row>
    <row r="43" spans="1:14" ht="15" customHeight="1">
      <c r="D43" s="9"/>
      <c r="E43" s="5"/>
      <c r="G43" t="s">
        <v>4</v>
      </c>
    </row>
    <row r="44" spans="1:14" ht="15" customHeight="1">
      <c r="D44" s="8"/>
      <c r="L44" s="5" t="s">
        <v>5</v>
      </c>
      <c r="M44" s="5"/>
      <c r="N44" s="5"/>
    </row>
    <row r="45" spans="1:14" ht="15" customHeight="1"/>
    <row r="46" spans="1:14" ht="15" customHeight="1">
      <c r="A46">
        <v>9</v>
      </c>
      <c r="B46">
        <v>9</v>
      </c>
      <c r="C46" t="s">
        <v>3</v>
      </c>
      <c r="D46" t="str">
        <f ca="1">VLOOKUP(A46,qb,2)</f>
        <v>64％が 640 のとき、もとの数はいくらですか。</v>
      </c>
    </row>
    <row r="47" spans="1:14" ht="15" customHeight="1">
      <c r="D47" s="8"/>
      <c r="E47" s="4"/>
    </row>
    <row r="48" spans="1:14" ht="15" customHeight="1">
      <c r="D48" s="9"/>
      <c r="E48" s="5"/>
      <c r="G48" t="s">
        <v>4</v>
      </c>
    </row>
    <row r="49" spans="1:14" ht="15" customHeight="1">
      <c r="D49" s="8"/>
      <c r="L49" s="5" t="s">
        <v>5</v>
      </c>
      <c r="M49" s="5"/>
      <c r="N49" s="5"/>
    </row>
    <row r="50" spans="1:14" ht="15" customHeight="1"/>
    <row r="51" spans="1:14" ht="17.25">
      <c r="F51" s="23" t="s">
        <v>8</v>
      </c>
      <c r="G51" s="23"/>
      <c r="H51" s="23"/>
      <c r="I51" s="23"/>
      <c r="J51" s="23"/>
      <c r="K51" s="23"/>
    </row>
    <row r="52" spans="1:14">
      <c r="K52" s="6"/>
    </row>
    <row r="53" spans="1:14" ht="14.25" customHeight="1">
      <c r="A53">
        <v>1</v>
      </c>
      <c r="B53">
        <v>1</v>
      </c>
      <c r="C53" t="s">
        <v>3</v>
      </c>
      <c r="D53" t="str">
        <f ca="1">VLOOKUP(A53,qb,2)</f>
        <v>8 の 75％は、いくらですか。</v>
      </c>
    </row>
    <row r="54" spans="1:14" ht="14.25" customHeight="1">
      <c r="D54" s="12" t="str">
        <f ca="1">VLOOKUP(A53,qb,3)</f>
        <v>8</v>
      </c>
      <c r="E54" s="14" t="str">
        <f ca="1">VLOOKUP(A53,qb,5)</f>
        <v/>
      </c>
      <c r="H54" s="16" t="str">
        <f ca="1">VLOOKUP(A53,qb,6)</f>
        <v>8×0.75＝6</v>
      </c>
    </row>
    <row r="55" spans="1:14" ht="14.25" customHeight="1">
      <c r="D55" s="13"/>
      <c r="E55" s="15"/>
      <c r="G55" t="s">
        <v>4</v>
      </c>
      <c r="H55" s="16"/>
      <c r="M55" s="17" t="str">
        <f ca="1">VLOOKUP(A53,qb,7)</f>
        <v>6</v>
      </c>
      <c r="N55" s="17"/>
    </row>
    <row r="56" spans="1:14" ht="14.25" customHeight="1">
      <c r="D56" s="10"/>
      <c r="E56" s="11" t="str">
        <f ca="1">VLOOKUP(A53,qb,4)</f>
        <v>0.75</v>
      </c>
      <c r="H56" s="16"/>
      <c r="L56" s="5" t="s">
        <v>5</v>
      </c>
      <c r="M56" s="18"/>
      <c r="N56" s="18"/>
    </row>
    <row r="57" spans="1:14" ht="14.25" customHeight="1"/>
    <row r="58" spans="1:14" ht="14.25" customHeight="1">
      <c r="A58">
        <v>2</v>
      </c>
      <c r="B58">
        <v>2</v>
      </c>
      <c r="C58" t="s">
        <v>3</v>
      </c>
      <c r="D58" t="str">
        <f ca="1">VLOOKUP(A58,qb,2)</f>
        <v>1125 の 56％は、いくらですか。</v>
      </c>
    </row>
    <row r="59" spans="1:14" ht="14.25" customHeight="1">
      <c r="D59" s="12" t="str">
        <f ca="1">VLOOKUP(A58,qb,3)</f>
        <v>1125</v>
      </c>
      <c r="E59" s="14" t="str">
        <f ca="1">VLOOKUP(A58,qb,5)</f>
        <v/>
      </c>
      <c r="H59" s="16" t="str">
        <f ca="1">VLOOKUP(A58,qb,6)</f>
        <v>1125×0.56＝630</v>
      </c>
    </row>
    <row r="60" spans="1:14" ht="14.25" customHeight="1">
      <c r="D60" s="13"/>
      <c r="E60" s="15"/>
      <c r="G60" t="s">
        <v>4</v>
      </c>
      <c r="H60" s="16"/>
      <c r="M60" s="17" t="str">
        <f ca="1">VLOOKUP(A58,qb,7)</f>
        <v>630</v>
      </c>
      <c r="N60" s="17"/>
    </row>
    <row r="61" spans="1:14" ht="14.25" customHeight="1">
      <c r="D61" s="10"/>
      <c r="E61" s="11" t="str">
        <f ca="1">VLOOKUP(A58,qb,4)</f>
        <v>0.56</v>
      </c>
      <c r="H61" s="16"/>
      <c r="L61" s="5" t="s">
        <v>5</v>
      </c>
      <c r="M61" s="18"/>
      <c r="N61" s="18"/>
    </row>
    <row r="62" spans="1:14" ht="14.25" customHeight="1"/>
    <row r="63" spans="1:14" ht="14.25" customHeight="1">
      <c r="A63">
        <v>3</v>
      </c>
      <c r="B63">
        <v>3</v>
      </c>
      <c r="C63" t="s">
        <v>3</v>
      </c>
      <c r="D63" t="str">
        <f ca="1">VLOOKUP(A63,qb,2)</f>
        <v>300 の 40％は、いくらですか。</v>
      </c>
    </row>
    <row r="64" spans="1:14" ht="14.25" customHeight="1">
      <c r="D64" s="12" t="str">
        <f ca="1">VLOOKUP(A63,qb,3)</f>
        <v>300</v>
      </c>
      <c r="E64" s="14" t="str">
        <f ca="1">VLOOKUP(A63,qb,5)</f>
        <v/>
      </c>
      <c r="H64" s="16" t="str">
        <f ca="1">VLOOKUP(A63,qb,6)</f>
        <v>300×0.4＝120</v>
      </c>
    </row>
    <row r="65" spans="1:14" ht="14.25" customHeight="1">
      <c r="D65" s="13"/>
      <c r="E65" s="15"/>
      <c r="G65" t="s">
        <v>4</v>
      </c>
      <c r="H65" s="16"/>
      <c r="M65" s="17" t="str">
        <f ca="1">VLOOKUP(A63,qb,7)</f>
        <v>120</v>
      </c>
      <c r="N65" s="17"/>
    </row>
    <row r="66" spans="1:14" ht="14.25" customHeight="1">
      <c r="D66" s="10"/>
      <c r="E66" s="11" t="str">
        <f ca="1">VLOOKUP(A63,qb,4)</f>
        <v>0.4</v>
      </c>
      <c r="H66" s="16"/>
      <c r="L66" s="5" t="s">
        <v>5</v>
      </c>
      <c r="M66" s="18"/>
      <c r="N66" s="18"/>
    </row>
    <row r="67" spans="1:14" ht="14.25" customHeight="1"/>
    <row r="68" spans="1:14" ht="14.25" customHeight="1">
      <c r="A68">
        <v>4</v>
      </c>
      <c r="B68">
        <v>4</v>
      </c>
      <c r="C68" t="s">
        <v>3</v>
      </c>
      <c r="D68" t="str">
        <f ca="1">VLOOKUP(A68,qb,2)</f>
        <v>64 は、200 の何％ですか。</v>
      </c>
    </row>
    <row r="69" spans="1:14" ht="14.25" customHeight="1">
      <c r="D69" s="12" t="str">
        <f ca="1">VLOOKUP(A68,qb,3)</f>
        <v>200</v>
      </c>
      <c r="E69" s="14" t="str">
        <f ca="1">VLOOKUP(A68,qb,5)</f>
        <v>64</v>
      </c>
      <c r="H69" s="16" t="str">
        <f ca="1">VLOOKUP(A68,qb,6)</f>
        <v>64÷200＝0.32</v>
      </c>
    </row>
    <row r="70" spans="1:14" ht="14.25" customHeight="1">
      <c r="D70" s="13"/>
      <c r="E70" s="15"/>
      <c r="G70" t="s">
        <v>4</v>
      </c>
      <c r="H70" s="16"/>
      <c r="M70" s="17" t="str">
        <f ca="1">VLOOKUP(A68,qb,7)</f>
        <v>32％</v>
      </c>
      <c r="N70" s="17"/>
    </row>
    <row r="71" spans="1:14" ht="14.25" customHeight="1">
      <c r="D71" s="10"/>
      <c r="E71" s="11" t="str">
        <f ca="1">VLOOKUP(A68,qb,4)</f>
        <v/>
      </c>
      <c r="H71" s="16"/>
      <c r="L71" s="5" t="s">
        <v>5</v>
      </c>
      <c r="M71" s="18"/>
      <c r="N71" s="18"/>
    </row>
    <row r="72" spans="1:14" ht="14.25" customHeight="1"/>
    <row r="73" spans="1:14" ht="14.25" customHeight="1">
      <c r="A73">
        <v>5</v>
      </c>
      <c r="B73">
        <v>5</v>
      </c>
      <c r="C73" t="s">
        <v>3</v>
      </c>
      <c r="D73" t="str">
        <f ca="1">VLOOKUP(A73,qb,2)</f>
        <v>945 は、1125 の何％ですか。</v>
      </c>
    </row>
    <row r="74" spans="1:14" ht="14.25" customHeight="1">
      <c r="D74" s="12" t="str">
        <f ca="1">VLOOKUP(A73,qb,3)</f>
        <v>1125</v>
      </c>
      <c r="E74" s="14" t="str">
        <f ca="1">VLOOKUP(A73,qb,5)</f>
        <v>945</v>
      </c>
      <c r="H74" s="16" t="str">
        <f ca="1">VLOOKUP(A73,qb,6)</f>
        <v>945÷1125＝0.84</v>
      </c>
    </row>
    <row r="75" spans="1:14" ht="14.25" customHeight="1">
      <c r="D75" s="13"/>
      <c r="E75" s="15"/>
      <c r="G75" t="s">
        <v>4</v>
      </c>
      <c r="H75" s="16"/>
      <c r="M75" s="17" t="str">
        <f ca="1">VLOOKUP(A73,qb,7)</f>
        <v>84％</v>
      </c>
      <c r="N75" s="17"/>
    </row>
    <row r="76" spans="1:14" ht="14.25" customHeight="1">
      <c r="D76" s="10"/>
      <c r="E76" s="11" t="str">
        <f ca="1">VLOOKUP(A73,qb,4)</f>
        <v/>
      </c>
      <c r="H76" s="16"/>
      <c r="L76" s="5" t="s">
        <v>5</v>
      </c>
      <c r="M76" s="18"/>
      <c r="N76" s="18"/>
    </row>
    <row r="77" spans="1:14" ht="14.25" customHeight="1"/>
    <row r="78" spans="1:14" ht="14.25" customHeight="1">
      <c r="A78">
        <v>6</v>
      </c>
      <c r="B78">
        <v>6</v>
      </c>
      <c r="C78" t="s">
        <v>3</v>
      </c>
      <c r="D78" t="str">
        <f ca="1">VLOOKUP(A78,qb,2)</f>
        <v>720 は、2000 の何％ですか。</v>
      </c>
    </row>
    <row r="79" spans="1:14" ht="14.25" customHeight="1">
      <c r="D79" s="12" t="str">
        <f ca="1">VLOOKUP(A78,qb,3)</f>
        <v>2000</v>
      </c>
      <c r="E79" s="14" t="str">
        <f ca="1">VLOOKUP(A78,qb,5)</f>
        <v>720</v>
      </c>
      <c r="H79" s="16" t="str">
        <f ca="1">VLOOKUP(A78,qb,6)</f>
        <v>720÷2000＝0.36</v>
      </c>
    </row>
    <row r="80" spans="1:14" ht="14.25" customHeight="1">
      <c r="D80" s="13"/>
      <c r="E80" s="15"/>
      <c r="G80" t="s">
        <v>4</v>
      </c>
      <c r="H80" s="16"/>
      <c r="M80" s="17" t="str">
        <f ca="1">VLOOKUP(A78,qb,7)</f>
        <v>36％</v>
      </c>
      <c r="N80" s="17"/>
    </row>
    <row r="81" spans="1:14" ht="14.25" customHeight="1">
      <c r="D81" s="10"/>
      <c r="E81" s="11" t="str">
        <f ca="1">VLOOKUP(A78,qb,4)</f>
        <v/>
      </c>
      <c r="H81" s="16"/>
      <c r="L81" s="5" t="s">
        <v>5</v>
      </c>
      <c r="M81" s="18"/>
      <c r="N81" s="18"/>
    </row>
    <row r="82" spans="1:14" ht="14.25" customHeight="1"/>
    <row r="83" spans="1:14" ht="14.25" customHeight="1">
      <c r="A83">
        <v>7</v>
      </c>
      <c r="B83">
        <v>7</v>
      </c>
      <c r="C83" t="s">
        <v>3</v>
      </c>
      <c r="D83" t="str">
        <f ca="1">VLOOKUP(A83,qb,2)</f>
        <v>4％が 8 のとき、もとの数はいくらですか。</v>
      </c>
    </row>
    <row r="84" spans="1:14" ht="14.25" customHeight="1">
      <c r="D84" s="12" t="str">
        <f ca="1">VLOOKUP(A83,qb,3)</f>
        <v/>
      </c>
      <c r="E84" s="14" t="str">
        <f ca="1">VLOOKUP(A83,qb,5)</f>
        <v>8</v>
      </c>
      <c r="H84" s="16" t="str">
        <f ca="1">VLOOKUP(A83,qb,6)</f>
        <v>8÷0.04＝200</v>
      </c>
    </row>
    <row r="85" spans="1:14" ht="14.25" customHeight="1">
      <c r="D85" s="13"/>
      <c r="E85" s="15"/>
      <c r="G85" t="s">
        <v>4</v>
      </c>
      <c r="H85" s="16"/>
      <c r="M85" s="17" t="str">
        <f ca="1">VLOOKUP(A83,qb,7)</f>
        <v>200</v>
      </c>
      <c r="N85" s="17"/>
    </row>
    <row r="86" spans="1:14" ht="14.25" customHeight="1">
      <c r="D86" s="10"/>
      <c r="E86" s="11" t="str">
        <f ca="1">VLOOKUP(A83,qb,4)</f>
        <v>0.04</v>
      </c>
      <c r="H86" s="16"/>
      <c r="L86" s="5" t="s">
        <v>5</v>
      </c>
      <c r="M86" s="18"/>
      <c r="N86" s="18"/>
    </row>
    <row r="87" spans="1:14" ht="14.25" customHeight="1"/>
    <row r="88" spans="1:14" ht="14.25" customHeight="1">
      <c r="A88">
        <v>8</v>
      </c>
      <c r="B88">
        <v>8</v>
      </c>
      <c r="C88" t="s">
        <v>3</v>
      </c>
      <c r="D88" t="str">
        <f ca="1">VLOOKUP(A88,qb,2)</f>
        <v>8％が 60 のとき、もとの数はいくらですか。</v>
      </c>
    </row>
    <row r="89" spans="1:14" ht="14.25" customHeight="1">
      <c r="D89" s="12" t="str">
        <f ca="1">VLOOKUP(A88,qb,3)</f>
        <v/>
      </c>
      <c r="E89" s="14" t="str">
        <f ca="1">VLOOKUP(A88,qb,5)</f>
        <v>60</v>
      </c>
      <c r="H89" s="16" t="str">
        <f ca="1">VLOOKUP(A88,qb,6)</f>
        <v>60÷0.08＝750</v>
      </c>
    </row>
    <row r="90" spans="1:14" ht="14.25" customHeight="1">
      <c r="D90" s="13"/>
      <c r="E90" s="15"/>
      <c r="G90" t="s">
        <v>4</v>
      </c>
      <c r="H90" s="16"/>
      <c r="M90" s="17" t="str">
        <f ca="1">VLOOKUP(A88,qb,7)</f>
        <v>750</v>
      </c>
      <c r="N90" s="17"/>
    </row>
    <row r="91" spans="1:14" ht="14.25" customHeight="1">
      <c r="D91" s="10"/>
      <c r="E91" s="11" t="str">
        <f ca="1">VLOOKUP(A88,qb,4)</f>
        <v>0.08</v>
      </c>
      <c r="H91" s="16"/>
      <c r="L91" s="5" t="s">
        <v>5</v>
      </c>
      <c r="M91" s="18"/>
      <c r="N91" s="18"/>
    </row>
    <row r="92" spans="1:14" ht="14.25" customHeight="1"/>
    <row r="93" spans="1:14" ht="14.25" customHeight="1">
      <c r="A93">
        <v>9</v>
      </c>
      <c r="B93">
        <v>9</v>
      </c>
      <c r="C93" t="s">
        <v>3</v>
      </c>
      <c r="D93" t="str">
        <f ca="1">VLOOKUP(A93,qb,2)</f>
        <v>64％が 640 のとき、もとの数はいくらですか。</v>
      </c>
    </row>
    <row r="94" spans="1:14" ht="14.25" customHeight="1">
      <c r="D94" s="12" t="str">
        <f ca="1">VLOOKUP(A93,qb,3)</f>
        <v/>
      </c>
      <c r="E94" s="14" t="str">
        <f ca="1">VLOOKUP(A93,qb,5)</f>
        <v>640</v>
      </c>
      <c r="H94" s="16" t="str">
        <f ca="1">VLOOKUP(A93,qb,6)</f>
        <v>640÷0.64＝1000</v>
      </c>
    </row>
    <row r="95" spans="1:14" ht="14.25" customHeight="1">
      <c r="D95" s="13"/>
      <c r="E95" s="15"/>
      <c r="G95" t="s">
        <v>4</v>
      </c>
      <c r="H95" s="16"/>
      <c r="M95" s="17" t="str">
        <f ca="1">VLOOKUP(A93,qb,7)</f>
        <v>1000</v>
      </c>
      <c r="N95" s="17"/>
    </row>
    <row r="96" spans="1:14" ht="14.25" customHeight="1">
      <c r="D96" s="10"/>
      <c r="E96" s="11" t="str">
        <f ca="1">VLOOKUP(A93,qb,4)</f>
        <v>0.64</v>
      </c>
      <c r="H96" s="16"/>
      <c r="L96" s="5" t="s">
        <v>5</v>
      </c>
      <c r="M96" s="18"/>
      <c r="N96" s="18"/>
    </row>
    <row r="97" ht="14.25" customHeight="1"/>
  </sheetData>
  <mergeCells count="41">
    <mergeCell ref="P6:R8"/>
    <mergeCell ref="D64:D65"/>
    <mergeCell ref="E64:E65"/>
    <mergeCell ref="H64:H66"/>
    <mergeCell ref="M65:N66"/>
    <mergeCell ref="F1:K1"/>
    <mergeCell ref="J2:J3"/>
    <mergeCell ref="K2:K3"/>
    <mergeCell ref="F51:K51"/>
    <mergeCell ref="D54:D55"/>
    <mergeCell ref="E54:E55"/>
    <mergeCell ref="H54:H56"/>
    <mergeCell ref="M55:N56"/>
    <mergeCell ref="D59:D60"/>
    <mergeCell ref="E59:E60"/>
    <mergeCell ref="H59:H61"/>
    <mergeCell ref="M60:N61"/>
    <mergeCell ref="D69:D70"/>
    <mergeCell ref="E69:E70"/>
    <mergeCell ref="H69:H71"/>
    <mergeCell ref="M70:N71"/>
    <mergeCell ref="D74:D75"/>
    <mergeCell ref="E74:E75"/>
    <mergeCell ref="H74:H76"/>
    <mergeCell ref="M75:N76"/>
    <mergeCell ref="D79:D80"/>
    <mergeCell ref="E79:E80"/>
    <mergeCell ref="H79:H81"/>
    <mergeCell ref="M80:N81"/>
    <mergeCell ref="D84:D85"/>
    <mergeCell ref="E84:E85"/>
    <mergeCell ref="H84:H86"/>
    <mergeCell ref="M85:N86"/>
    <mergeCell ref="D89:D90"/>
    <mergeCell ref="E89:E90"/>
    <mergeCell ref="H89:H91"/>
    <mergeCell ref="M90:N91"/>
    <mergeCell ref="D94:D95"/>
    <mergeCell ref="E94:E95"/>
    <mergeCell ref="H94:H96"/>
    <mergeCell ref="M95:N96"/>
  </mergeCells>
  <phoneticPr fontId="1"/>
  <pageMargins left="0.45" right="0.34" top="0.21" bottom="0.35" header="0.15" footer="0.31496062992125984"/>
  <pageSetup paperSize="13" orientation="portrait" horizontalDpi="4294967293" verticalDpi="0" r:id="rId1"/>
  <rowBreaks count="1" manualBreakCount="1">
    <brk id="5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R97"/>
  <sheetViews>
    <sheetView zoomScale="70" zoomScaleNormal="70" workbookViewId="0">
      <selection activeCell="P6" sqref="P6:R8"/>
    </sheetView>
  </sheetViews>
  <sheetFormatPr defaultRowHeight="12"/>
  <cols>
    <col min="2" max="2" width="2.7109375" customWidth="1"/>
    <col min="3" max="3" width="3" customWidth="1"/>
    <col min="4" max="4" width="6.42578125" customWidth="1"/>
    <col min="5" max="5" width="9" customWidth="1"/>
    <col min="6" max="6" width="3.85546875" customWidth="1"/>
    <col min="7" max="7" width="6" customWidth="1"/>
    <col min="8" max="8" width="22.7109375" customWidth="1"/>
    <col min="9" max="9" width="4" customWidth="1"/>
    <col min="10" max="10" width="5.5703125" customWidth="1"/>
    <col min="12" max="12" width="5.28515625" customWidth="1"/>
    <col min="14" max="14" width="3.85546875" customWidth="1"/>
  </cols>
  <sheetData>
    <row r="1" spans="1:18" ht="17.25">
      <c r="F1" s="23" t="s">
        <v>6</v>
      </c>
      <c r="G1" s="23"/>
      <c r="H1" s="23"/>
      <c r="I1" s="23"/>
      <c r="J1" s="23"/>
      <c r="K1" s="23"/>
    </row>
    <row r="2" spans="1:18">
      <c r="C2" t="s">
        <v>1</v>
      </c>
      <c r="J2" s="19">
        <v>40</v>
      </c>
      <c r="K2" s="21">
        <v>10</v>
      </c>
      <c r="M2" t="s">
        <v>2</v>
      </c>
    </row>
    <row r="3" spans="1:18">
      <c r="J3" s="20"/>
      <c r="K3" s="22"/>
    </row>
    <row r="4" spans="1:18">
      <c r="C4" t="s">
        <v>7</v>
      </c>
      <c r="K4" s="7">
        <v>0.25</v>
      </c>
    </row>
    <row r="5" spans="1:18" ht="6" customHeight="1" thickBot="1">
      <c r="K5" s="6"/>
    </row>
    <row r="6" spans="1:18" ht="15" customHeight="1">
      <c r="A6">
        <f ca="1">VLOOKUP(B6,qn,2)</f>
        <v>7</v>
      </c>
      <c r="B6">
        <v>1</v>
      </c>
      <c r="C6" t="s">
        <v>3</v>
      </c>
      <c r="D6" t="str">
        <f ca="1">VLOOKUP(A6,qb,2)</f>
        <v>4％が 8 のとき、もとの数はいくらですか。</v>
      </c>
      <c r="P6" s="24" t="s">
        <v>9</v>
      </c>
      <c r="Q6" s="25"/>
      <c r="R6" s="26"/>
    </row>
    <row r="7" spans="1:18" ht="15" customHeight="1">
      <c r="D7" s="8"/>
      <c r="E7" s="4"/>
      <c r="P7" s="27"/>
      <c r="Q7" s="28"/>
      <c r="R7" s="29"/>
    </row>
    <row r="8" spans="1:18" ht="15" customHeight="1" thickBot="1">
      <c r="D8" s="9"/>
      <c r="E8" s="5"/>
      <c r="G8" t="s">
        <v>4</v>
      </c>
      <c r="P8" s="30"/>
      <c r="Q8" s="31"/>
      <c r="R8" s="32"/>
    </row>
    <row r="9" spans="1:18" ht="15" customHeight="1">
      <c r="D9" s="8"/>
      <c r="L9" s="5" t="s">
        <v>5</v>
      </c>
      <c r="M9" s="5"/>
      <c r="N9" s="5"/>
    </row>
    <row r="10" spans="1:18" ht="15" customHeight="1"/>
    <row r="11" spans="1:18" ht="15" customHeight="1">
      <c r="A11">
        <f ca="1">VLOOKUP(B11,qn,2)</f>
        <v>5</v>
      </c>
      <c r="B11">
        <v>2</v>
      </c>
      <c r="C11" t="s">
        <v>3</v>
      </c>
      <c r="D11" t="str">
        <f ca="1">VLOOKUP(A11,qb,2)</f>
        <v>945 は、1125 の何％ですか。</v>
      </c>
    </row>
    <row r="12" spans="1:18" ht="15" customHeight="1">
      <c r="D12" s="8"/>
      <c r="E12" s="4"/>
    </row>
    <row r="13" spans="1:18" ht="15" customHeight="1">
      <c r="D13" s="9"/>
      <c r="E13" s="5"/>
      <c r="G13" t="s">
        <v>4</v>
      </c>
    </row>
    <row r="14" spans="1:18" ht="15" customHeight="1">
      <c r="D14" s="8"/>
      <c r="L14" s="5" t="s">
        <v>5</v>
      </c>
      <c r="M14" s="5"/>
      <c r="N14" s="5"/>
    </row>
    <row r="15" spans="1:18" ht="15" customHeight="1"/>
    <row r="16" spans="1:18" ht="15" customHeight="1">
      <c r="A16">
        <f ca="1">VLOOKUP(B16,qn,2)</f>
        <v>9</v>
      </c>
      <c r="B16">
        <v>3</v>
      </c>
      <c r="C16" t="s">
        <v>3</v>
      </c>
      <c r="D16" t="str">
        <f ca="1">VLOOKUP(A16,qb,2)</f>
        <v>64％が 640 のとき、もとの数はいくらですか。</v>
      </c>
    </row>
    <row r="17" spans="1:14" ht="15" customHeight="1">
      <c r="D17" s="8"/>
      <c r="E17" s="4"/>
    </row>
    <row r="18" spans="1:14" ht="15" customHeight="1">
      <c r="D18" s="9"/>
      <c r="E18" s="5"/>
      <c r="G18" t="s">
        <v>4</v>
      </c>
    </row>
    <row r="19" spans="1:14" ht="15" customHeight="1">
      <c r="D19" s="8"/>
      <c r="L19" s="5" t="s">
        <v>5</v>
      </c>
      <c r="M19" s="5"/>
      <c r="N19" s="5"/>
    </row>
    <row r="20" spans="1:14" ht="15" customHeight="1"/>
    <row r="21" spans="1:14" ht="15" customHeight="1">
      <c r="A21">
        <f ca="1">VLOOKUP(B21,qn,2)</f>
        <v>3</v>
      </c>
      <c r="B21">
        <v>4</v>
      </c>
      <c r="C21" t="s">
        <v>3</v>
      </c>
      <c r="D21" t="str">
        <f ca="1">VLOOKUP(A21,qb,2)</f>
        <v>300 の 40％は、いくらですか。</v>
      </c>
    </row>
    <row r="22" spans="1:14" ht="15" customHeight="1">
      <c r="D22" s="8"/>
      <c r="E22" s="4"/>
    </row>
    <row r="23" spans="1:14" ht="15" customHeight="1">
      <c r="D23" s="9"/>
      <c r="E23" s="5"/>
      <c r="G23" t="s">
        <v>4</v>
      </c>
    </row>
    <row r="24" spans="1:14" ht="15" customHeight="1">
      <c r="D24" s="8"/>
      <c r="L24" s="5" t="s">
        <v>5</v>
      </c>
      <c r="M24" s="5"/>
      <c r="N24" s="5"/>
    </row>
    <row r="25" spans="1:14" ht="15" customHeight="1"/>
    <row r="26" spans="1:14" ht="15" customHeight="1">
      <c r="A26">
        <f ca="1">VLOOKUP(B26,qn,2)</f>
        <v>4</v>
      </c>
      <c r="B26">
        <v>5</v>
      </c>
      <c r="C26" t="s">
        <v>3</v>
      </c>
      <c r="D26" t="str">
        <f ca="1">VLOOKUP(A26,qb,2)</f>
        <v>64 は、200 の何％ですか。</v>
      </c>
    </row>
    <row r="27" spans="1:14" ht="15" customHeight="1">
      <c r="D27" s="8"/>
      <c r="E27" s="4"/>
    </row>
    <row r="28" spans="1:14" ht="15" customHeight="1">
      <c r="D28" s="9"/>
      <c r="E28" s="5"/>
      <c r="G28" t="s">
        <v>4</v>
      </c>
    </row>
    <row r="29" spans="1:14" ht="15" customHeight="1">
      <c r="D29" s="8"/>
      <c r="L29" s="5" t="s">
        <v>5</v>
      </c>
      <c r="M29" s="5"/>
      <c r="N29" s="5"/>
    </row>
    <row r="30" spans="1:14" ht="15" customHeight="1"/>
    <row r="31" spans="1:14" ht="15" customHeight="1">
      <c r="A31">
        <f ca="1">VLOOKUP(B31,qn,2)</f>
        <v>1</v>
      </c>
      <c r="B31">
        <v>6</v>
      </c>
      <c r="C31" t="s">
        <v>3</v>
      </c>
      <c r="D31" t="str">
        <f ca="1">VLOOKUP(A31,qb,2)</f>
        <v>8 の 75％は、いくらですか。</v>
      </c>
    </row>
    <row r="32" spans="1:14" ht="15" customHeight="1">
      <c r="D32" s="8"/>
      <c r="E32" s="4"/>
    </row>
    <row r="33" spans="1:14" ht="15" customHeight="1">
      <c r="D33" s="9"/>
      <c r="E33" s="5"/>
      <c r="G33" t="s">
        <v>4</v>
      </c>
    </row>
    <row r="34" spans="1:14" ht="15" customHeight="1">
      <c r="D34" s="8"/>
      <c r="L34" s="5" t="s">
        <v>5</v>
      </c>
      <c r="M34" s="5"/>
      <c r="N34" s="5"/>
    </row>
    <row r="35" spans="1:14" ht="15" customHeight="1"/>
    <row r="36" spans="1:14" ht="15" customHeight="1">
      <c r="A36">
        <f ca="1">VLOOKUP(B36,qn,2)</f>
        <v>2</v>
      </c>
      <c r="B36">
        <v>7</v>
      </c>
      <c r="C36" t="s">
        <v>3</v>
      </c>
      <c r="D36" t="str">
        <f ca="1">VLOOKUP(A36,qb,2)</f>
        <v>1125 の 56％は、いくらですか。</v>
      </c>
    </row>
    <row r="37" spans="1:14" ht="15" customHeight="1">
      <c r="D37" s="8"/>
      <c r="E37" s="4"/>
    </row>
    <row r="38" spans="1:14" ht="15" customHeight="1">
      <c r="D38" s="9"/>
      <c r="E38" s="5"/>
      <c r="G38" t="s">
        <v>4</v>
      </c>
    </row>
    <row r="39" spans="1:14" ht="15" customHeight="1">
      <c r="D39" s="8"/>
      <c r="L39" s="5" t="s">
        <v>5</v>
      </c>
      <c r="M39" s="5"/>
      <c r="N39" s="5"/>
    </row>
    <row r="40" spans="1:14" ht="15" customHeight="1"/>
    <row r="41" spans="1:14" ht="15" customHeight="1">
      <c r="A41">
        <f ca="1">VLOOKUP(B41,qn,2)</f>
        <v>8</v>
      </c>
      <c r="B41">
        <v>8</v>
      </c>
      <c r="C41" t="s">
        <v>3</v>
      </c>
      <c r="D41" t="str">
        <f ca="1">VLOOKUP(A41,qb,2)</f>
        <v>8％が 60 のとき、もとの数はいくらですか。</v>
      </c>
    </row>
    <row r="42" spans="1:14" ht="15" customHeight="1">
      <c r="D42" s="8"/>
      <c r="E42" s="4"/>
    </row>
    <row r="43" spans="1:14" ht="15" customHeight="1">
      <c r="D43" s="9"/>
      <c r="E43" s="5"/>
      <c r="G43" t="s">
        <v>4</v>
      </c>
    </row>
    <row r="44" spans="1:14" ht="15" customHeight="1">
      <c r="D44" s="8"/>
      <c r="L44" s="5" t="s">
        <v>5</v>
      </c>
      <c r="M44" s="5"/>
      <c r="N44" s="5"/>
    </row>
    <row r="45" spans="1:14" ht="15" customHeight="1"/>
    <row r="46" spans="1:14" ht="15" customHeight="1">
      <c r="A46">
        <f ca="1">VLOOKUP(B46,qn,2)</f>
        <v>6</v>
      </c>
      <c r="B46">
        <v>9</v>
      </c>
      <c r="C46" t="s">
        <v>3</v>
      </c>
      <c r="D46" t="str">
        <f ca="1">VLOOKUP(A46,qb,2)</f>
        <v>720 は、2000 の何％ですか。</v>
      </c>
    </row>
    <row r="47" spans="1:14" ht="15" customHeight="1">
      <c r="D47" s="8"/>
      <c r="E47" s="4"/>
    </row>
    <row r="48" spans="1:14" ht="15" customHeight="1">
      <c r="D48" s="9"/>
      <c r="E48" s="5"/>
      <c r="G48" t="s">
        <v>4</v>
      </c>
    </row>
    <row r="49" spans="1:14" ht="15" customHeight="1">
      <c r="D49" s="8"/>
      <c r="L49" s="5" t="s">
        <v>5</v>
      </c>
      <c r="M49" s="5"/>
      <c r="N49" s="5"/>
    </row>
    <row r="50" spans="1:14" ht="15" customHeight="1"/>
    <row r="51" spans="1:14" ht="17.25">
      <c r="F51" s="23" t="s">
        <v>8</v>
      </c>
      <c r="G51" s="23"/>
      <c r="H51" s="23"/>
      <c r="I51" s="23"/>
      <c r="J51" s="23"/>
      <c r="K51" s="23"/>
    </row>
    <row r="52" spans="1:14">
      <c r="K52" s="6"/>
    </row>
    <row r="53" spans="1:14" ht="14.25" customHeight="1">
      <c r="A53">
        <f ca="1">VLOOKUP(B53,qn,2)</f>
        <v>7</v>
      </c>
      <c r="B53">
        <v>1</v>
      </c>
      <c r="C53" t="s">
        <v>3</v>
      </c>
      <c r="D53" t="str">
        <f ca="1">VLOOKUP(A53,qb,2)</f>
        <v>4％が 8 のとき、もとの数はいくらですか。</v>
      </c>
    </row>
    <row r="54" spans="1:14" ht="14.25" customHeight="1">
      <c r="D54" s="12" t="str">
        <f ca="1">VLOOKUP(A53,qb,3)</f>
        <v/>
      </c>
      <c r="E54" s="14" t="str">
        <f ca="1">VLOOKUP(A53,qb,5)</f>
        <v>8</v>
      </c>
      <c r="H54" s="16" t="str">
        <f ca="1">VLOOKUP(A53,qb,6)</f>
        <v>8÷0.04＝200</v>
      </c>
    </row>
    <row r="55" spans="1:14" ht="14.25" customHeight="1">
      <c r="D55" s="13"/>
      <c r="E55" s="15"/>
      <c r="G55" t="s">
        <v>4</v>
      </c>
      <c r="H55" s="16"/>
      <c r="M55" s="17" t="str">
        <f ca="1">VLOOKUP(A53,qb,7)</f>
        <v>200</v>
      </c>
      <c r="N55" s="17"/>
    </row>
    <row r="56" spans="1:14" ht="14.25" customHeight="1">
      <c r="D56" s="10"/>
      <c r="E56" s="11" t="str">
        <f ca="1">VLOOKUP(A53,qb,4)</f>
        <v>0.04</v>
      </c>
      <c r="H56" s="16"/>
      <c r="L56" s="5" t="s">
        <v>5</v>
      </c>
      <c r="M56" s="18"/>
      <c r="N56" s="18"/>
    </row>
    <row r="57" spans="1:14" ht="14.25" customHeight="1"/>
    <row r="58" spans="1:14" ht="14.25" customHeight="1">
      <c r="A58">
        <f ca="1">VLOOKUP(B58,qn,2)</f>
        <v>5</v>
      </c>
      <c r="B58">
        <v>2</v>
      </c>
      <c r="C58" t="s">
        <v>3</v>
      </c>
      <c r="D58" t="str">
        <f ca="1">VLOOKUP(A58,qb,2)</f>
        <v>945 は、1125 の何％ですか。</v>
      </c>
    </row>
    <row r="59" spans="1:14" ht="14.25" customHeight="1">
      <c r="D59" s="12" t="str">
        <f ca="1">VLOOKUP(A58,qb,3)</f>
        <v>1125</v>
      </c>
      <c r="E59" s="14" t="str">
        <f ca="1">VLOOKUP(A58,qb,5)</f>
        <v>945</v>
      </c>
      <c r="H59" s="16" t="str">
        <f ca="1">VLOOKUP(A58,qb,6)</f>
        <v>945÷1125＝0.84</v>
      </c>
    </row>
    <row r="60" spans="1:14" ht="14.25" customHeight="1">
      <c r="D60" s="13"/>
      <c r="E60" s="15"/>
      <c r="G60" t="s">
        <v>4</v>
      </c>
      <c r="H60" s="16"/>
      <c r="M60" s="17" t="str">
        <f ca="1">VLOOKUP(A58,qb,7)</f>
        <v>84％</v>
      </c>
      <c r="N60" s="17"/>
    </row>
    <row r="61" spans="1:14" ht="14.25" customHeight="1">
      <c r="D61" s="10"/>
      <c r="E61" s="11" t="str">
        <f ca="1">VLOOKUP(A58,qb,4)</f>
        <v/>
      </c>
      <c r="H61" s="16"/>
      <c r="L61" s="5" t="s">
        <v>5</v>
      </c>
      <c r="M61" s="18"/>
      <c r="N61" s="18"/>
    </row>
    <row r="62" spans="1:14" ht="14.25" customHeight="1"/>
    <row r="63" spans="1:14" ht="14.25" customHeight="1">
      <c r="A63">
        <f ca="1">VLOOKUP(B63,qn,2)</f>
        <v>9</v>
      </c>
      <c r="B63">
        <v>3</v>
      </c>
      <c r="C63" t="s">
        <v>3</v>
      </c>
      <c r="D63" t="str">
        <f ca="1">VLOOKUP(A63,qb,2)</f>
        <v>64％が 640 のとき、もとの数はいくらですか。</v>
      </c>
    </row>
    <row r="64" spans="1:14" ht="14.25" customHeight="1">
      <c r="D64" s="12" t="str">
        <f ca="1">VLOOKUP(A63,qb,3)</f>
        <v/>
      </c>
      <c r="E64" s="14" t="str">
        <f ca="1">VLOOKUP(A63,qb,5)</f>
        <v>640</v>
      </c>
      <c r="H64" s="16" t="str">
        <f ca="1">VLOOKUP(A63,qb,6)</f>
        <v>640÷0.64＝1000</v>
      </c>
    </row>
    <row r="65" spans="1:14" ht="14.25" customHeight="1">
      <c r="D65" s="13"/>
      <c r="E65" s="15"/>
      <c r="G65" t="s">
        <v>4</v>
      </c>
      <c r="H65" s="16"/>
      <c r="M65" s="17" t="str">
        <f ca="1">VLOOKUP(A63,qb,7)</f>
        <v>1000</v>
      </c>
      <c r="N65" s="17"/>
    </row>
    <row r="66" spans="1:14" ht="14.25" customHeight="1">
      <c r="D66" s="10"/>
      <c r="E66" s="11" t="str">
        <f ca="1">VLOOKUP(A63,qb,4)</f>
        <v>0.64</v>
      </c>
      <c r="H66" s="16"/>
      <c r="L66" s="5" t="s">
        <v>5</v>
      </c>
      <c r="M66" s="18"/>
      <c r="N66" s="18"/>
    </row>
    <row r="67" spans="1:14" ht="14.25" customHeight="1"/>
    <row r="68" spans="1:14" ht="14.25" customHeight="1">
      <c r="A68">
        <f ca="1">VLOOKUP(B68,qn,2)</f>
        <v>3</v>
      </c>
      <c r="B68">
        <v>4</v>
      </c>
      <c r="C68" t="s">
        <v>3</v>
      </c>
      <c r="D68" t="str">
        <f ca="1">VLOOKUP(A68,qb,2)</f>
        <v>300 の 40％は、いくらですか。</v>
      </c>
    </row>
    <row r="69" spans="1:14" ht="14.25" customHeight="1">
      <c r="D69" s="12" t="str">
        <f ca="1">VLOOKUP(A68,qb,3)</f>
        <v>300</v>
      </c>
      <c r="E69" s="14" t="str">
        <f ca="1">VLOOKUP(A68,qb,5)</f>
        <v/>
      </c>
      <c r="H69" s="16" t="str">
        <f ca="1">VLOOKUP(A68,qb,6)</f>
        <v>300×0.4＝120</v>
      </c>
    </row>
    <row r="70" spans="1:14" ht="14.25" customHeight="1">
      <c r="D70" s="13"/>
      <c r="E70" s="15"/>
      <c r="G70" t="s">
        <v>4</v>
      </c>
      <c r="H70" s="16"/>
      <c r="M70" s="17" t="str">
        <f ca="1">VLOOKUP(A68,qb,7)</f>
        <v>120</v>
      </c>
      <c r="N70" s="17"/>
    </row>
    <row r="71" spans="1:14" ht="14.25" customHeight="1">
      <c r="D71" s="10"/>
      <c r="E71" s="11" t="str">
        <f ca="1">VLOOKUP(A68,qb,4)</f>
        <v>0.4</v>
      </c>
      <c r="H71" s="16"/>
      <c r="L71" s="5" t="s">
        <v>5</v>
      </c>
      <c r="M71" s="18"/>
      <c r="N71" s="18"/>
    </row>
    <row r="72" spans="1:14" ht="14.25" customHeight="1"/>
    <row r="73" spans="1:14" ht="14.25" customHeight="1">
      <c r="A73">
        <f ca="1">VLOOKUP(B73,qn,2)</f>
        <v>4</v>
      </c>
      <c r="B73">
        <v>5</v>
      </c>
      <c r="C73" t="s">
        <v>3</v>
      </c>
      <c r="D73" t="str">
        <f ca="1">VLOOKUP(A73,qb,2)</f>
        <v>64 は、200 の何％ですか。</v>
      </c>
    </row>
    <row r="74" spans="1:14" ht="14.25" customHeight="1">
      <c r="D74" s="12" t="str">
        <f ca="1">VLOOKUP(A73,qb,3)</f>
        <v>200</v>
      </c>
      <c r="E74" s="14" t="str">
        <f ca="1">VLOOKUP(A73,qb,5)</f>
        <v>64</v>
      </c>
      <c r="H74" s="16" t="str">
        <f ca="1">VLOOKUP(A73,qb,6)</f>
        <v>64÷200＝0.32</v>
      </c>
    </row>
    <row r="75" spans="1:14" ht="14.25" customHeight="1">
      <c r="D75" s="13"/>
      <c r="E75" s="15"/>
      <c r="G75" t="s">
        <v>4</v>
      </c>
      <c r="H75" s="16"/>
      <c r="M75" s="17" t="str">
        <f ca="1">VLOOKUP(A73,qb,7)</f>
        <v>32％</v>
      </c>
      <c r="N75" s="17"/>
    </row>
    <row r="76" spans="1:14" ht="14.25" customHeight="1">
      <c r="D76" s="10"/>
      <c r="E76" s="11" t="str">
        <f ca="1">VLOOKUP(A73,qb,4)</f>
        <v/>
      </c>
      <c r="H76" s="16"/>
      <c r="L76" s="5" t="s">
        <v>5</v>
      </c>
      <c r="M76" s="18"/>
      <c r="N76" s="18"/>
    </row>
    <row r="77" spans="1:14" ht="14.25" customHeight="1"/>
    <row r="78" spans="1:14" ht="14.25" customHeight="1">
      <c r="A78">
        <f ca="1">VLOOKUP(B78,qn,2)</f>
        <v>1</v>
      </c>
      <c r="B78">
        <v>6</v>
      </c>
      <c r="C78" t="s">
        <v>3</v>
      </c>
      <c r="D78" t="str">
        <f ca="1">VLOOKUP(A78,qb,2)</f>
        <v>8 の 75％は、いくらですか。</v>
      </c>
    </row>
    <row r="79" spans="1:14" ht="14.25" customHeight="1">
      <c r="D79" s="12" t="str">
        <f ca="1">VLOOKUP(A78,qb,3)</f>
        <v>8</v>
      </c>
      <c r="E79" s="14" t="str">
        <f ca="1">VLOOKUP(A78,qb,5)</f>
        <v/>
      </c>
      <c r="H79" s="16" t="str">
        <f ca="1">VLOOKUP(A78,qb,6)</f>
        <v>8×0.75＝6</v>
      </c>
    </row>
    <row r="80" spans="1:14" ht="14.25" customHeight="1">
      <c r="D80" s="13"/>
      <c r="E80" s="15"/>
      <c r="G80" t="s">
        <v>4</v>
      </c>
      <c r="H80" s="16"/>
      <c r="M80" s="17" t="str">
        <f ca="1">VLOOKUP(A78,qb,7)</f>
        <v>6</v>
      </c>
      <c r="N80" s="17"/>
    </row>
    <row r="81" spans="1:14" ht="14.25" customHeight="1">
      <c r="D81" s="10"/>
      <c r="E81" s="11" t="str">
        <f ca="1">VLOOKUP(A78,qb,4)</f>
        <v>0.75</v>
      </c>
      <c r="H81" s="16"/>
      <c r="L81" s="5" t="s">
        <v>5</v>
      </c>
      <c r="M81" s="18"/>
      <c r="N81" s="18"/>
    </row>
    <row r="82" spans="1:14" ht="14.25" customHeight="1"/>
    <row r="83" spans="1:14" ht="14.25" customHeight="1">
      <c r="A83">
        <f ca="1">VLOOKUP(B83,qn,2)</f>
        <v>2</v>
      </c>
      <c r="B83">
        <v>7</v>
      </c>
      <c r="C83" t="s">
        <v>3</v>
      </c>
      <c r="D83" t="str">
        <f ca="1">VLOOKUP(A83,qb,2)</f>
        <v>1125 の 56％は、いくらですか。</v>
      </c>
    </row>
    <row r="84" spans="1:14" ht="14.25" customHeight="1">
      <c r="D84" s="12" t="str">
        <f ca="1">VLOOKUP(A83,qb,3)</f>
        <v>1125</v>
      </c>
      <c r="E84" s="14" t="str">
        <f ca="1">VLOOKUP(A83,qb,5)</f>
        <v/>
      </c>
      <c r="H84" s="16" t="str">
        <f ca="1">VLOOKUP(A83,qb,6)</f>
        <v>1125×0.56＝630</v>
      </c>
    </row>
    <row r="85" spans="1:14" ht="14.25" customHeight="1">
      <c r="D85" s="13"/>
      <c r="E85" s="15"/>
      <c r="G85" t="s">
        <v>4</v>
      </c>
      <c r="H85" s="16"/>
      <c r="M85" s="17" t="str">
        <f ca="1">VLOOKUP(A83,qb,7)</f>
        <v>630</v>
      </c>
      <c r="N85" s="17"/>
    </row>
    <row r="86" spans="1:14" ht="14.25" customHeight="1">
      <c r="D86" s="10"/>
      <c r="E86" s="11" t="str">
        <f ca="1">VLOOKUP(A83,qb,4)</f>
        <v>0.56</v>
      </c>
      <c r="H86" s="16"/>
      <c r="L86" s="5" t="s">
        <v>5</v>
      </c>
      <c r="M86" s="18"/>
      <c r="N86" s="18"/>
    </row>
    <row r="87" spans="1:14" ht="14.25" customHeight="1"/>
    <row r="88" spans="1:14" ht="14.25" customHeight="1">
      <c r="A88">
        <f ca="1">VLOOKUP(B88,qn,2)</f>
        <v>8</v>
      </c>
      <c r="B88">
        <v>8</v>
      </c>
      <c r="C88" t="s">
        <v>3</v>
      </c>
      <c r="D88" t="str">
        <f ca="1">VLOOKUP(A88,qb,2)</f>
        <v>8％が 60 のとき、もとの数はいくらですか。</v>
      </c>
    </row>
    <row r="89" spans="1:14" ht="14.25" customHeight="1">
      <c r="D89" s="12" t="str">
        <f ca="1">VLOOKUP(A88,qb,3)</f>
        <v/>
      </c>
      <c r="E89" s="14" t="str">
        <f ca="1">VLOOKUP(A88,qb,5)</f>
        <v>60</v>
      </c>
      <c r="H89" s="16" t="str">
        <f ca="1">VLOOKUP(A88,qb,6)</f>
        <v>60÷0.08＝750</v>
      </c>
    </row>
    <row r="90" spans="1:14" ht="14.25" customHeight="1">
      <c r="D90" s="13"/>
      <c r="E90" s="15"/>
      <c r="G90" t="s">
        <v>4</v>
      </c>
      <c r="H90" s="16"/>
      <c r="M90" s="17" t="str">
        <f ca="1">VLOOKUP(A88,qb,7)</f>
        <v>750</v>
      </c>
      <c r="N90" s="17"/>
    </row>
    <row r="91" spans="1:14" ht="14.25" customHeight="1">
      <c r="D91" s="10"/>
      <c r="E91" s="11" t="str">
        <f ca="1">VLOOKUP(A88,qb,4)</f>
        <v>0.08</v>
      </c>
      <c r="H91" s="16"/>
      <c r="L91" s="5" t="s">
        <v>5</v>
      </c>
      <c r="M91" s="18"/>
      <c r="N91" s="18"/>
    </row>
    <row r="92" spans="1:14" ht="14.25" customHeight="1"/>
    <row r="93" spans="1:14" ht="14.25" customHeight="1">
      <c r="A93">
        <f ca="1">VLOOKUP(B93,qn,2)</f>
        <v>6</v>
      </c>
      <c r="B93">
        <v>9</v>
      </c>
      <c r="C93" t="s">
        <v>3</v>
      </c>
      <c r="D93" t="str">
        <f ca="1">VLOOKUP(A93,qb,2)</f>
        <v>720 は、2000 の何％ですか。</v>
      </c>
    </row>
    <row r="94" spans="1:14" ht="14.25" customHeight="1">
      <c r="D94" s="12" t="str">
        <f ca="1">VLOOKUP(A93,qb,3)</f>
        <v>2000</v>
      </c>
      <c r="E94" s="14" t="str">
        <f ca="1">VLOOKUP(A93,qb,5)</f>
        <v>720</v>
      </c>
      <c r="H94" s="16" t="str">
        <f ca="1">VLOOKUP(A93,qb,6)</f>
        <v>720÷2000＝0.36</v>
      </c>
    </row>
    <row r="95" spans="1:14" ht="14.25" customHeight="1">
      <c r="D95" s="13"/>
      <c r="E95" s="15"/>
      <c r="G95" t="s">
        <v>4</v>
      </c>
      <c r="H95" s="16"/>
      <c r="M95" s="17" t="str">
        <f ca="1">VLOOKUP(A93,qb,7)</f>
        <v>36％</v>
      </c>
      <c r="N95" s="17"/>
    </row>
    <row r="96" spans="1:14" ht="14.25" customHeight="1">
      <c r="D96" s="10"/>
      <c r="E96" s="11" t="str">
        <f ca="1">VLOOKUP(A93,qb,4)</f>
        <v/>
      </c>
      <c r="H96" s="16"/>
      <c r="L96" s="5" t="s">
        <v>5</v>
      </c>
      <c r="M96" s="18"/>
      <c r="N96" s="18"/>
    </row>
    <row r="97" ht="14.25" customHeight="1"/>
  </sheetData>
  <mergeCells count="41">
    <mergeCell ref="P6:R8"/>
    <mergeCell ref="D64:D65"/>
    <mergeCell ref="E64:E65"/>
    <mergeCell ref="H64:H66"/>
    <mergeCell ref="M65:N66"/>
    <mergeCell ref="F1:K1"/>
    <mergeCell ref="J2:J3"/>
    <mergeCell ref="K2:K3"/>
    <mergeCell ref="F51:K51"/>
    <mergeCell ref="D54:D55"/>
    <mergeCell ref="E54:E55"/>
    <mergeCell ref="H54:H56"/>
    <mergeCell ref="M55:N56"/>
    <mergeCell ref="D59:D60"/>
    <mergeCell ref="E59:E60"/>
    <mergeCell ref="H59:H61"/>
    <mergeCell ref="M60:N61"/>
    <mergeCell ref="D69:D70"/>
    <mergeCell ref="E69:E70"/>
    <mergeCell ref="H69:H71"/>
    <mergeCell ref="M70:N71"/>
    <mergeCell ref="D74:D75"/>
    <mergeCell ref="E74:E75"/>
    <mergeCell ref="H74:H76"/>
    <mergeCell ref="M75:N76"/>
    <mergeCell ref="D79:D80"/>
    <mergeCell ref="E79:E80"/>
    <mergeCell ref="H79:H81"/>
    <mergeCell ref="M80:N81"/>
    <mergeCell ref="D84:D85"/>
    <mergeCell ref="E84:E85"/>
    <mergeCell ref="H84:H86"/>
    <mergeCell ref="M85:N86"/>
    <mergeCell ref="D89:D90"/>
    <mergeCell ref="E89:E90"/>
    <mergeCell ref="H89:H91"/>
    <mergeCell ref="M90:N91"/>
    <mergeCell ref="D94:D95"/>
    <mergeCell ref="E94:E95"/>
    <mergeCell ref="H94:H96"/>
    <mergeCell ref="M95:N96"/>
  </mergeCells>
  <phoneticPr fontId="1"/>
  <pageMargins left="0.45" right="0.34" top="0.21" bottom="0.35" header="0.15" footer="0.31496062992125984"/>
  <pageSetup paperSize="13" orientation="portrait" horizontalDpi="4294967293" verticalDpi="0" r:id="rId1"/>
  <rowBreaks count="1" manualBreakCount="1">
    <brk id="5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d</vt:lpstr>
      <vt:lpstr>PA1</vt:lpstr>
      <vt:lpstr>PA2</vt:lpstr>
      <vt:lpstr>PB1 </vt:lpstr>
      <vt:lpstr>PB2</vt:lpstr>
      <vt:lpstr>'PA1'!Print_Area</vt:lpstr>
      <vt:lpstr>'PA2'!Print_Area</vt:lpstr>
      <vt:lpstr>'PB1 '!Print_Area</vt:lpstr>
      <vt:lpstr>'PB2'!Print_Area</vt:lpstr>
      <vt:lpstr>pt</vt:lpstr>
      <vt:lpstr>qa</vt:lpstr>
      <vt:lpstr>qb</vt:lpstr>
      <vt:lpstr>qn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2016-01-29T02:41:48Z</cp:lastPrinted>
  <dcterms:created xsi:type="dcterms:W3CDTF">2016-01-28T23:59:50Z</dcterms:created>
  <dcterms:modified xsi:type="dcterms:W3CDTF">2016-01-29T02:43:26Z</dcterms:modified>
</cp:coreProperties>
</file>