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5120" windowHeight="7995" activeTab="1"/>
  </bookViews>
  <sheets>
    <sheet name="d" sheetId="1" r:id="rId1"/>
    <sheet name="P1" sheetId="4" r:id="rId2"/>
    <sheet name="P2" sheetId="5" r:id="rId3"/>
  </sheets>
  <definedNames>
    <definedName name="_xlnm.Print_Area" localSheetId="1">'P1'!$B$1:$N$97</definedName>
    <definedName name="_xlnm.Print_Area" localSheetId="2">'P2'!$B$1:$N$97</definedName>
    <definedName name="qa">d!$Y$2:$AE$10</definedName>
    <definedName name="qn">d!$I$14:$K$22</definedName>
  </definedNames>
  <calcPr calcId="124519" calcMode="manual" calcCompleted="0" calcOnSave="0"/>
</workbook>
</file>

<file path=xl/calcChain.xml><?xml version="1.0" encoding="utf-8"?>
<calcChain xmlns="http://schemas.openxmlformats.org/spreadsheetml/2006/main">
  <c r="D94" i="4"/>
  <c r="E81"/>
  <c r="E76"/>
  <c r="E64"/>
  <c r="E59"/>
  <c r="E54"/>
  <c r="J22" i="1" l="1"/>
  <c r="J21"/>
  <c r="J20"/>
  <c r="J19"/>
  <c r="J18"/>
  <c r="J17"/>
  <c r="J16"/>
  <c r="J15"/>
  <c r="J14"/>
  <c r="K14" s="1"/>
  <c r="A53" i="5" l="1"/>
  <c r="A6"/>
  <c r="K15" i="1"/>
  <c r="K16"/>
  <c r="K17"/>
  <c r="K18"/>
  <c r="K19"/>
  <c r="K20"/>
  <c r="K21"/>
  <c r="K22"/>
  <c r="A93" i="5" l="1"/>
  <c r="A46"/>
  <c r="A88"/>
  <c r="A41"/>
  <c r="A83"/>
  <c r="A36"/>
  <c r="A78"/>
  <c r="A31"/>
  <c r="A73"/>
  <c r="A26"/>
  <c r="A68"/>
  <c r="A21"/>
  <c r="A63"/>
  <c r="A16"/>
  <c r="A58"/>
  <c r="A11"/>
  <c r="J2" i="1"/>
  <c r="J3"/>
  <c r="J4"/>
  <c r="J5"/>
  <c r="J6"/>
  <c r="J7"/>
  <c r="J8"/>
  <c r="J9"/>
  <c r="J10"/>
  <c r="J11"/>
  <c r="J12"/>
  <c r="B2"/>
  <c r="F2"/>
  <c r="B3"/>
  <c r="F3"/>
  <c r="B4"/>
  <c r="F4"/>
  <c r="B5"/>
  <c r="F5"/>
  <c r="B6"/>
  <c r="F6"/>
  <c r="B7"/>
  <c r="F7"/>
  <c r="B8"/>
  <c r="F8"/>
  <c r="B9"/>
  <c r="F9"/>
  <c r="B10"/>
  <c r="F10"/>
  <c r="B11"/>
  <c r="F11"/>
  <c r="B12"/>
  <c r="F12"/>
  <c r="K2" l="1"/>
  <c r="K10"/>
  <c r="O10" s="1"/>
  <c r="K9"/>
  <c r="K8"/>
  <c r="K7"/>
  <c r="O7" s="1"/>
  <c r="K6"/>
  <c r="O6" s="1"/>
  <c r="K5"/>
  <c r="K4"/>
  <c r="K3"/>
  <c r="G10"/>
  <c r="P10" s="1"/>
  <c r="G9"/>
  <c r="P9" s="1"/>
  <c r="G8"/>
  <c r="P8" s="1"/>
  <c r="G7"/>
  <c r="P7" s="1"/>
  <c r="G6"/>
  <c r="P6" s="1"/>
  <c r="G5"/>
  <c r="P5" s="1"/>
  <c r="G4"/>
  <c r="G3"/>
  <c r="G2"/>
  <c r="P4"/>
  <c r="P3"/>
  <c r="P2"/>
  <c r="W3"/>
  <c r="W2"/>
  <c r="C10"/>
  <c r="C9"/>
  <c r="O9" s="1"/>
  <c r="C8"/>
  <c r="O8" s="1"/>
  <c r="C7"/>
  <c r="C6"/>
  <c r="C5"/>
  <c r="O5" s="1"/>
  <c r="C4"/>
  <c r="C3"/>
  <c r="O3" s="1"/>
  <c r="C2"/>
  <c r="O2" s="1"/>
  <c r="O4"/>
  <c r="W4"/>
  <c r="R4" l="1"/>
  <c r="R2"/>
  <c r="R3"/>
  <c r="R5"/>
  <c r="R8"/>
  <c r="R9"/>
  <c r="S2"/>
  <c r="S3"/>
  <c r="S4"/>
  <c r="W5"/>
  <c r="AE5" s="1"/>
  <c r="S5"/>
  <c r="W6"/>
  <c r="AE6" s="1"/>
  <c r="S6"/>
  <c r="W7"/>
  <c r="AE7" s="1"/>
  <c r="S7"/>
  <c r="W8"/>
  <c r="S8"/>
  <c r="W9"/>
  <c r="S9"/>
  <c r="W10"/>
  <c r="S10"/>
  <c r="R6"/>
  <c r="R7"/>
  <c r="R10"/>
  <c r="V8"/>
  <c r="AE8" s="1"/>
  <c r="M90" i="5" s="1"/>
  <c r="Q8" i="1"/>
  <c r="V9"/>
  <c r="AE9" s="1"/>
  <c r="Q9"/>
  <c r="V10"/>
  <c r="AE10" s="1"/>
  <c r="Q10"/>
  <c r="V6"/>
  <c r="Q6"/>
  <c r="V7"/>
  <c r="Q7"/>
  <c r="V5"/>
  <c r="Q5"/>
  <c r="V4"/>
  <c r="Q4"/>
  <c r="M95" i="4" l="1"/>
  <c r="M90"/>
  <c r="M85"/>
  <c r="M80"/>
  <c r="M75"/>
  <c r="AA7" i="1"/>
  <c r="AA6"/>
  <c r="D89" i="5" s="1"/>
  <c r="AB10" i="1"/>
  <c r="AB9"/>
  <c r="AB8"/>
  <c r="E91" i="5" s="1"/>
  <c r="AB4" i="1"/>
  <c r="E86" i="5" s="1"/>
  <c r="AB3" i="1"/>
  <c r="E71" i="5" s="1"/>
  <c r="AB2" i="1"/>
  <c r="E56" i="5" s="1"/>
  <c r="AA5" i="1"/>
  <c r="AA3"/>
  <c r="D64" i="5" s="1"/>
  <c r="AA2" i="1"/>
  <c r="AA4"/>
  <c r="X4"/>
  <c r="AE4" s="1"/>
  <c r="M85" i="5" s="1"/>
  <c r="T4" i="1"/>
  <c r="AD4" s="1"/>
  <c r="X5"/>
  <c r="T5"/>
  <c r="AD5" s="1"/>
  <c r="X7"/>
  <c r="T7"/>
  <c r="AD7" s="1"/>
  <c r="X6"/>
  <c r="T6"/>
  <c r="AD6" s="1"/>
  <c r="X10"/>
  <c r="T10"/>
  <c r="AD10" s="1"/>
  <c r="X9"/>
  <c r="T9"/>
  <c r="AD9" s="1"/>
  <c r="H59" i="5" s="1"/>
  <c r="X8" i="1"/>
  <c r="T8"/>
  <c r="AD8" s="1"/>
  <c r="Z10"/>
  <c r="Z9"/>
  <c r="Z8"/>
  <c r="Z4"/>
  <c r="Z5"/>
  <c r="Z7"/>
  <c r="Z6"/>
  <c r="Q3"/>
  <c r="V3"/>
  <c r="Z3" s="1"/>
  <c r="Q2"/>
  <c r="V2"/>
  <c r="Z2" s="1"/>
  <c r="D84" i="5" l="1"/>
  <c r="D59"/>
  <c r="E66"/>
  <c r="E96"/>
  <c r="H84"/>
  <c r="D54"/>
  <c r="M60"/>
  <c r="D73"/>
  <c r="D26"/>
  <c r="D78"/>
  <c r="D31"/>
  <c r="D68"/>
  <c r="D21"/>
  <c r="D93"/>
  <c r="D46"/>
  <c r="D53"/>
  <c r="D6"/>
  <c r="D83"/>
  <c r="D36"/>
  <c r="D88"/>
  <c r="D41"/>
  <c r="D58"/>
  <c r="D11"/>
  <c r="D63"/>
  <c r="D16"/>
  <c r="H94" i="4"/>
  <c r="H89" i="5"/>
  <c r="D54" i="4"/>
  <c r="D74" i="5"/>
  <c r="D59" i="4"/>
  <c r="D79" i="5"/>
  <c r="E56" i="4"/>
  <c r="E76" i="5"/>
  <c r="E61" i="4"/>
  <c r="E81" i="5"/>
  <c r="E91" i="4"/>
  <c r="E61" i="5"/>
  <c r="D84" i="4"/>
  <c r="D69" i="5"/>
  <c r="D89" i="4"/>
  <c r="D94" i="5"/>
  <c r="E96" i="4"/>
  <c r="E86"/>
  <c r="H84"/>
  <c r="H89"/>
  <c r="D53"/>
  <c r="D6"/>
  <c r="D58"/>
  <c r="D11"/>
  <c r="D83"/>
  <c r="D36"/>
  <c r="D88"/>
  <c r="D41"/>
  <c r="D78"/>
  <c r="D73"/>
  <c r="D31"/>
  <c r="D26"/>
  <c r="D68"/>
  <c r="D63"/>
  <c r="D21"/>
  <c r="D16"/>
  <c r="D93"/>
  <c r="D46"/>
  <c r="H79"/>
  <c r="H74"/>
  <c r="H69"/>
  <c r="H64"/>
  <c r="M70"/>
  <c r="M65"/>
  <c r="D69"/>
  <c r="D64"/>
  <c r="D79"/>
  <c r="D74"/>
  <c r="E71"/>
  <c r="E66"/>
  <c r="AC8" i="1"/>
  <c r="AC9"/>
  <c r="AC10"/>
  <c r="E64" i="5" s="1"/>
  <c r="AC6" i="1"/>
  <c r="AC7"/>
  <c r="E79" i="5" s="1"/>
  <c r="AC5" i="1"/>
  <c r="E74" i="5" s="1"/>
  <c r="X2" i="1"/>
  <c r="AE2" s="1"/>
  <c r="M95" i="5" s="1"/>
  <c r="T2" i="1"/>
  <c r="AD2" s="1"/>
  <c r="H54" i="5" s="1"/>
  <c r="X3" i="1"/>
  <c r="AE3" s="1"/>
  <c r="M65" i="5" s="1"/>
  <c r="T3" i="1"/>
  <c r="AD3" s="1"/>
  <c r="H69" i="5" s="1"/>
  <c r="E59" l="1"/>
  <c r="H94"/>
  <c r="H64"/>
  <c r="M80"/>
  <c r="M70"/>
  <c r="M75"/>
  <c r="M55"/>
  <c r="E89"/>
  <c r="E84"/>
  <c r="H59" i="4"/>
  <c r="H79" i="5"/>
  <c r="H54" i="4"/>
  <c r="H74" i="5"/>
  <c r="E69" i="4"/>
  <c r="E54" i="5"/>
  <c r="E89" i="4"/>
  <c r="E94" i="5"/>
  <c r="E84" i="4"/>
  <c r="E69" i="5"/>
  <c r="E94" i="4"/>
  <c r="M60"/>
  <c r="M55"/>
  <c r="E79"/>
  <c r="E74"/>
</calcChain>
</file>

<file path=xl/sharedStrings.xml><?xml version="1.0" encoding="utf-8"?>
<sst xmlns="http://schemas.openxmlformats.org/spreadsheetml/2006/main" count="136" uniqueCount="17">
  <si>
    <t>)</t>
    <phoneticPr fontId="1"/>
  </si>
  <si>
    <t>時間</t>
    <rPh sb="0" eb="2">
      <t>ジカン</t>
    </rPh>
    <phoneticPr fontId="1"/>
  </si>
  <si>
    <t>速さ</t>
    <rPh sb="0" eb="1">
      <t>ハヤ</t>
    </rPh>
    <phoneticPr fontId="1"/>
  </si>
  <si>
    <t>a</t>
    <phoneticPr fontId="1"/>
  </si>
  <si>
    <t/>
  </si>
  <si>
    <t>表に書き込み、問題を解きなさい。</t>
    <phoneticPr fontId="1"/>
  </si>
  <si>
    <t>[式]</t>
    <rPh sb="1" eb="2">
      <t>シキ</t>
    </rPh>
    <phoneticPr fontId="1"/>
  </si>
  <si>
    <t>[答]</t>
    <rPh sb="1" eb="2">
      <t>コタエ</t>
    </rPh>
    <phoneticPr fontId="1"/>
  </si>
  <si>
    <t>)</t>
    <phoneticPr fontId="1"/>
  </si>
  <si>
    <t>)</t>
    <phoneticPr fontId="1"/>
  </si>
  <si>
    <t>速　さ　の　計　算</t>
    <rPh sb="0" eb="1">
      <t>ハヤ</t>
    </rPh>
    <rPh sb="6" eb="7">
      <t>ケイ</t>
    </rPh>
    <rPh sb="8" eb="9">
      <t>サン</t>
    </rPh>
    <phoneticPr fontId="1"/>
  </si>
  <si>
    <t>道のり</t>
    <rPh sb="0" eb="1">
      <t>ミチ</t>
    </rPh>
    <phoneticPr fontId="1"/>
  </si>
  <si>
    <t>の関係があります。</t>
    <rPh sb="1" eb="3">
      <t>カンケイ</t>
    </rPh>
    <phoneticPr fontId="1"/>
  </si>
  <si>
    <t>速さは１（分、時間）あたり進む距離ですから</t>
    <rPh sb="0" eb="1">
      <t>ハヤ</t>
    </rPh>
    <rPh sb="5" eb="6">
      <t>フン</t>
    </rPh>
    <rPh sb="7" eb="9">
      <t>ジカン</t>
    </rPh>
    <rPh sb="13" eb="14">
      <t>スス</t>
    </rPh>
    <rPh sb="15" eb="17">
      <t>キョリ</t>
    </rPh>
    <phoneticPr fontId="1"/>
  </si>
  <si>
    <r>
      <rPr>
        <sz val="10"/>
        <color theme="1"/>
        <rFont val="HG丸ｺﾞｼｯｸM-PRO"/>
        <family val="3"/>
        <charset val="128"/>
      </rPr>
      <t>速　さ　の　計　算</t>
    </r>
    <r>
      <rPr>
        <sz val="14"/>
        <color theme="1"/>
        <rFont val="HG丸ｺﾞｼｯｸM-PRO"/>
        <family val="3"/>
        <charset val="128"/>
      </rPr>
      <t xml:space="preserve">   答</t>
    </r>
    <rPh sb="0" eb="1">
      <t>ハヤ</t>
    </rPh>
    <rPh sb="6" eb="7">
      <t>ケイ</t>
    </rPh>
    <rPh sb="8" eb="9">
      <t>サン</t>
    </rPh>
    <rPh sb="12" eb="13">
      <t>コタエ</t>
    </rPh>
    <phoneticPr fontId="1"/>
  </si>
  <si>
    <t>速さは１(分、時間)あたり進む距離ですから</t>
    <rPh sb="0" eb="1">
      <t>ハヤ</t>
    </rPh>
    <rPh sb="5" eb="6">
      <t>フン</t>
    </rPh>
    <rPh sb="7" eb="9">
      <t>ジカン</t>
    </rPh>
    <rPh sb="13" eb="14">
      <t>スス</t>
    </rPh>
    <rPh sb="15" eb="17">
      <t>キョリ</t>
    </rPh>
    <phoneticPr fontId="1"/>
  </si>
  <si>
    <t>［F9］キーで再作問</t>
    <rPh sb="7" eb="8">
      <t>サイ</t>
    </rPh>
    <rPh sb="8" eb="10">
      <t>サクモン</t>
    </rPh>
    <phoneticPr fontId="1"/>
  </si>
</sst>
</file>

<file path=xl/styles.xml><?xml version="1.0" encoding="utf-8"?>
<styleSheet xmlns="http://schemas.openxmlformats.org/spreadsheetml/2006/main">
  <fonts count="7">
    <font>
      <sz val="10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ARペン楷書体L"/>
      <family val="3"/>
      <charset val="128"/>
    </font>
    <font>
      <sz val="10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8"/>
      <color theme="1"/>
      <name val="ＭＳ 明朝"/>
      <family val="2"/>
      <charset val="128"/>
    </font>
    <font>
      <sz val="12"/>
      <color theme="1"/>
      <name val="HG丸ｺﾞｼｯｸM-PRO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  <fill>
      <patternFill patternType="solid">
        <fgColor rgb="FFFFB9FF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F6F5F0"/>
        <bgColor indexed="64"/>
      </patternFill>
    </fill>
    <fill>
      <patternFill patternType="solid">
        <fgColor rgb="FFF7FFF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B3FFB3"/>
      </left>
      <right/>
      <top style="medium">
        <color rgb="FFB3FFB3"/>
      </top>
      <bottom/>
      <diagonal/>
    </border>
    <border>
      <left/>
      <right/>
      <top style="medium">
        <color rgb="FFB3FFB3"/>
      </top>
      <bottom/>
      <diagonal/>
    </border>
    <border>
      <left/>
      <right style="medium">
        <color rgb="FFB3FFB3"/>
      </right>
      <top style="medium">
        <color rgb="FFB3FFB3"/>
      </top>
      <bottom/>
      <diagonal/>
    </border>
    <border>
      <left style="medium">
        <color rgb="FFB3FFB3"/>
      </left>
      <right/>
      <top/>
      <bottom/>
      <diagonal/>
    </border>
    <border>
      <left/>
      <right style="medium">
        <color rgb="FFB3FFB3"/>
      </right>
      <top/>
      <bottom/>
      <diagonal/>
    </border>
    <border>
      <left style="medium">
        <color rgb="FFB3FFB3"/>
      </left>
      <right/>
      <top/>
      <bottom style="medium">
        <color rgb="FFB3FFB3"/>
      </bottom>
      <diagonal/>
    </border>
    <border>
      <left/>
      <right/>
      <top/>
      <bottom style="medium">
        <color rgb="FFB3FFB3"/>
      </bottom>
      <diagonal/>
    </border>
    <border>
      <left/>
      <right style="medium">
        <color rgb="FFB3FFB3"/>
      </right>
      <top/>
      <bottom style="medium">
        <color rgb="FFB3FFB3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0" borderId="0" xfId="0" applyFill="1">
      <alignment vertical="center"/>
    </xf>
    <xf numFmtId="0" fontId="0" fillId="5" borderId="0" xfId="0" applyFill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0" xfId="0" quotePrefix="1" applyFill="1">
      <alignment vertical="center"/>
    </xf>
    <xf numFmtId="0" fontId="5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>
      <alignment vertical="center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0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B3FFB3"/>
      <color rgb="FFF7FFF7"/>
      <color rgb="FFEFFFEF"/>
      <color rgb="FFF6F5F0"/>
      <color rgb="FFFFB9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F22"/>
  <sheetViews>
    <sheetView zoomScale="115" zoomScaleNormal="115" workbookViewId="0">
      <selection activeCell="S24" sqref="S24"/>
    </sheetView>
  </sheetViews>
  <sheetFormatPr defaultRowHeight="12"/>
  <cols>
    <col min="1" max="12" width="3.5703125" customWidth="1"/>
    <col min="13" max="13" width="3.42578125" customWidth="1"/>
    <col min="14" max="14" width="4" bestFit="1" customWidth="1"/>
    <col min="15" max="20" width="5.140625" customWidth="1"/>
    <col min="21" max="21" width="4.140625" customWidth="1"/>
    <col min="22" max="24" width="3.85546875" customWidth="1"/>
    <col min="26" max="26" width="45.28515625" customWidth="1"/>
    <col min="27" max="29" width="4.28515625" customWidth="1"/>
    <col min="30" max="30" width="10.85546875" customWidth="1"/>
    <col min="31" max="31" width="9.140625" style="4"/>
    <col min="32" max="32" width="3.7109375" style="4" customWidth="1"/>
    <col min="33" max="33" width="3.7109375" customWidth="1"/>
    <col min="34" max="34" width="3.85546875" customWidth="1"/>
    <col min="35" max="35" width="4.28515625" customWidth="1"/>
    <col min="37" max="37" width="26.85546875" customWidth="1"/>
    <col min="38" max="38" width="18" customWidth="1"/>
    <col min="39" max="39" width="13.85546875" customWidth="1"/>
  </cols>
  <sheetData>
    <row r="2" spans="1:32">
      <c r="A2">
        <v>1</v>
      </c>
      <c r="B2">
        <f ca="1">RAND()</f>
        <v>0.30515368803336784</v>
      </c>
      <c r="C2" s="1">
        <f ca="1">RANK(B2,$B$2:$B$12)</f>
        <v>7</v>
      </c>
      <c r="E2">
        <v>1</v>
      </c>
      <c r="F2">
        <f ca="1">RAND()</f>
        <v>0.25327933832421845</v>
      </c>
      <c r="G2" s="2">
        <f ca="1">RANK(F2,$F$2:$F$12)+1</f>
        <v>11</v>
      </c>
      <c r="I2">
        <v>1</v>
      </c>
      <c r="J2">
        <f ca="1">RAND()</f>
        <v>0.54417765493840098</v>
      </c>
      <c r="K2" s="3">
        <f ca="1">MOD(RANK(J2,J$2:J$12),10)+1</f>
        <v>5</v>
      </c>
      <c r="N2">
        <v>1</v>
      </c>
      <c r="O2">
        <f ca="1">+C2*10+40</f>
        <v>110</v>
      </c>
      <c r="P2">
        <f ca="1">+G2</f>
        <v>11</v>
      </c>
      <c r="Q2">
        <f ca="1">+O2*P2</f>
        <v>1210</v>
      </c>
      <c r="R2" t="str">
        <f ca="1">TEXT(O2,"#")</f>
        <v>110</v>
      </c>
      <c r="S2" t="str">
        <f t="shared" ref="S2:S10" ca="1" si="0">TEXT(P2,"#")</f>
        <v>11</v>
      </c>
      <c r="T2" t="str">
        <f t="shared" ref="T2:T10" ca="1" si="1">TEXT(Q2,"#")</f>
        <v>1210</v>
      </c>
      <c r="V2" t="str">
        <f ca="1">"分速"&amp;TEXT(O2,"#")&amp;"m"</f>
        <v>分速110m</v>
      </c>
      <c r="W2" t="str">
        <f ca="1">TEXT(P2,"#")&amp;"分"</f>
        <v>11分</v>
      </c>
      <c r="X2" t="str">
        <f ca="1">TEXT(Q2,"#")&amp;"m"</f>
        <v>1210m</v>
      </c>
      <c r="Y2">
        <v>1</v>
      </c>
      <c r="Z2" t="str">
        <f ca="1">V2&amp;"で "&amp;W2&amp;"進むと、何m進みますか。"</f>
        <v>分速110mで 11分進むと、何m進みますか。</v>
      </c>
      <c r="AA2" s="4" t="str">
        <f ca="1">R2</f>
        <v>110</v>
      </c>
      <c r="AB2" s="4" t="str">
        <f t="shared" ref="AB2:AB10" ca="1" si="2">S2</f>
        <v>11</v>
      </c>
      <c r="AC2" s="12" t="s">
        <v>4</v>
      </c>
      <c r="AD2" s="13" t="str">
        <f ca="1">R2&amp;"×"&amp;S2&amp;"＝"&amp;T2</f>
        <v>110×11＝1210</v>
      </c>
      <c r="AE2" s="4" t="str">
        <f ca="1">+X2</f>
        <v>1210m</v>
      </c>
      <c r="AF2"/>
    </row>
    <row r="3" spans="1:32">
      <c r="A3">
        <v>2</v>
      </c>
      <c r="B3">
        <f t="shared" ref="B3:B12" ca="1" si="3">RAND()</f>
        <v>0.12957212540482588</v>
      </c>
      <c r="C3" s="1">
        <f ca="1">RANK(B3,$B$2:$B$12)</f>
        <v>11</v>
      </c>
      <c r="E3">
        <v>2</v>
      </c>
      <c r="F3">
        <f t="shared" ref="F3:F12" ca="1" si="4">RAND()</f>
        <v>0.99116862299361985</v>
      </c>
      <c r="G3" s="2">
        <f ca="1">RANK(F3,$F$2:$F$12)+1</f>
        <v>2</v>
      </c>
      <c r="I3">
        <v>2</v>
      </c>
      <c r="J3">
        <f t="shared" ref="J3:J12" ca="1" si="5">RAND()</f>
        <v>0.44944127593055816</v>
      </c>
      <c r="K3" s="3">
        <f ca="1">RANK(J3,J$2:J$12)+1</f>
        <v>8</v>
      </c>
      <c r="N3">
        <v>2</v>
      </c>
      <c r="O3">
        <f ca="1">+C3*10+40</f>
        <v>150</v>
      </c>
      <c r="P3">
        <f t="shared" ref="P3:P4" ca="1" si="6">+G3</f>
        <v>2</v>
      </c>
      <c r="Q3">
        <f t="shared" ref="Q3:Q4" ca="1" si="7">+O3*P3</f>
        <v>300</v>
      </c>
      <c r="R3" t="str">
        <f t="shared" ref="R3:R10" ca="1" si="8">TEXT(O3,"#")</f>
        <v>150</v>
      </c>
      <c r="S3" t="str">
        <f t="shared" ca="1" si="0"/>
        <v>2</v>
      </c>
      <c r="T3" t="str">
        <f t="shared" ca="1" si="1"/>
        <v>300</v>
      </c>
      <c r="V3" t="str">
        <f ca="1">"分速"&amp;TEXT(O3,"#")&amp;"m"</f>
        <v>分速150m</v>
      </c>
      <c r="W3" t="str">
        <f t="shared" ref="W3" ca="1" si="9">TEXT(P3,"#")&amp;"分"</f>
        <v>2分</v>
      </c>
      <c r="X3" t="str">
        <f ca="1">TEXT(Q3,"#")&amp;"m"</f>
        <v>300m</v>
      </c>
      <c r="Y3">
        <v>2</v>
      </c>
      <c r="Z3" t="str">
        <f ca="1">V3&amp;"で "&amp;W3&amp;"進むと、何m進みますか。"</f>
        <v>分速150mで 2分進むと、何m進みますか。</v>
      </c>
      <c r="AA3" s="4" t="str">
        <f t="shared" ref="AA3:AA10" ca="1" si="10">R3</f>
        <v>150</v>
      </c>
      <c r="AB3" s="4" t="str">
        <f t="shared" ca="1" si="2"/>
        <v>2</v>
      </c>
      <c r="AC3" s="12" t="s">
        <v>4</v>
      </c>
      <c r="AD3" s="13" t="str">
        <f t="shared" ref="AD3:AD4" ca="1" si="11">R3&amp;"×"&amp;S3&amp;"＝"&amp;T3</f>
        <v>150×2＝300</v>
      </c>
      <c r="AE3" s="4" t="str">
        <f ca="1">+X3</f>
        <v>300m</v>
      </c>
      <c r="AF3"/>
    </row>
    <row r="4" spans="1:32">
      <c r="A4">
        <v>3</v>
      </c>
      <c r="B4">
        <f t="shared" ca="1" si="3"/>
        <v>0.98256586204245755</v>
      </c>
      <c r="C4" s="1">
        <f ca="1">RANK(B4,$B$2:$B$12)</f>
        <v>1</v>
      </c>
      <c r="E4">
        <v>3</v>
      </c>
      <c r="F4">
        <f t="shared" ca="1" si="4"/>
        <v>0.83219747234067287</v>
      </c>
      <c r="G4" s="2">
        <f ca="1">RANK(F4,$F$2:$F$12)+1</f>
        <v>5</v>
      </c>
      <c r="I4">
        <v>3</v>
      </c>
      <c r="J4">
        <f t="shared" ca="1" si="5"/>
        <v>0.69985787919303521</v>
      </c>
      <c r="K4" s="3">
        <f ca="1">RANK(J4,J$2:J$12)+1</f>
        <v>3</v>
      </c>
      <c r="N4">
        <v>3</v>
      </c>
      <c r="O4">
        <f ca="1">+K4*5</f>
        <v>15</v>
      </c>
      <c r="P4">
        <f t="shared" ca="1" si="6"/>
        <v>5</v>
      </c>
      <c r="Q4">
        <f t="shared" ca="1" si="7"/>
        <v>75</v>
      </c>
      <c r="R4" t="str">
        <f t="shared" ca="1" si="8"/>
        <v>15</v>
      </c>
      <c r="S4" t="str">
        <f t="shared" ca="1" si="0"/>
        <v>5</v>
      </c>
      <c r="T4" t="str">
        <f t="shared" ca="1" si="1"/>
        <v>75</v>
      </c>
      <c r="V4" t="str">
        <f ca="1">"時速"&amp;TEXT(O4,"#")&amp;"km"</f>
        <v>時速15km</v>
      </c>
      <c r="W4" t="str">
        <f ca="1">TEXT(P4,"#")&amp;"時間"</f>
        <v>5時間</v>
      </c>
      <c r="X4" t="str">
        <f ca="1">TEXT(Q4,"#")&amp;"km"</f>
        <v>75km</v>
      </c>
      <c r="Y4">
        <v>3</v>
      </c>
      <c r="Z4" t="str">
        <f ca="1">V4&amp;"で "&amp;W4&amp;"進むと、何km進みますか。"</f>
        <v>時速15kmで 5時間進むと、何km進みますか。</v>
      </c>
      <c r="AA4" s="4" t="str">
        <f t="shared" ca="1" si="10"/>
        <v>15</v>
      </c>
      <c r="AB4" s="4" t="str">
        <f t="shared" ca="1" si="2"/>
        <v>5</v>
      </c>
      <c r="AC4" s="12" t="s">
        <v>4</v>
      </c>
      <c r="AD4" s="13" t="str">
        <f t="shared" ca="1" si="11"/>
        <v>15×5＝75</v>
      </c>
      <c r="AE4" s="4" t="str">
        <f ca="1">+X4</f>
        <v>75km</v>
      </c>
      <c r="AF4"/>
    </row>
    <row r="5" spans="1:32">
      <c r="A5">
        <v>4</v>
      </c>
      <c r="B5">
        <f t="shared" ca="1" si="3"/>
        <v>0.79287411592775126</v>
      </c>
      <c r="C5" s="1">
        <f ca="1">RANK(B5,$B$2:$B$12)</f>
        <v>3</v>
      </c>
      <c r="E5">
        <v>4</v>
      </c>
      <c r="F5">
        <f t="shared" ca="1" si="4"/>
        <v>0.3342650788209891</v>
      </c>
      <c r="G5" s="2">
        <f ca="1">RANK(F5,$F$2:$F$12)+1</f>
        <v>10</v>
      </c>
      <c r="I5">
        <v>4</v>
      </c>
      <c r="J5">
        <f t="shared" ca="1" si="5"/>
        <v>0.52393244114511806</v>
      </c>
      <c r="K5" s="3">
        <f ca="1">RANK(J5,J$2:J$12)+1</f>
        <v>6</v>
      </c>
      <c r="N5">
        <v>4</v>
      </c>
      <c r="O5" s="5">
        <f ca="1">+C5*10+40</f>
        <v>70</v>
      </c>
      <c r="P5" s="5">
        <f ca="1">+G5</f>
        <v>10</v>
      </c>
      <c r="Q5" s="5">
        <f t="shared" ref="Q5:Q10" ca="1" si="12">+O5*P5</f>
        <v>700</v>
      </c>
      <c r="R5" t="str">
        <f t="shared" ca="1" si="8"/>
        <v>70</v>
      </c>
      <c r="S5" t="str">
        <f t="shared" ca="1" si="0"/>
        <v>10</v>
      </c>
      <c r="T5" t="str">
        <f t="shared" ca="1" si="1"/>
        <v>700</v>
      </c>
      <c r="U5" s="5"/>
      <c r="V5" s="5" t="str">
        <f ca="1">"分速"&amp;TEXT(O5,"#")&amp;"m"</f>
        <v>分速70m</v>
      </c>
      <c r="W5" s="5" t="str">
        <f ca="1">TEXT(P5,"#")&amp;"分"</f>
        <v>10分</v>
      </c>
      <c r="X5" s="5" t="str">
        <f ca="1">TEXT(Q5,"#")&amp;"m"</f>
        <v>700m</v>
      </c>
      <c r="Y5">
        <v>4</v>
      </c>
      <c r="Z5" s="5" t="str">
        <f ca="1">V5&amp;"で "&amp;X5&amp;"進むには、何分かかりますか。"</f>
        <v>分速70mで 700m進むには、何分かかりますか。</v>
      </c>
      <c r="AA5" s="4" t="str">
        <f t="shared" ca="1" si="10"/>
        <v>70</v>
      </c>
      <c r="AB5" s="12" t="s">
        <v>4</v>
      </c>
      <c r="AC5" s="4" t="str">
        <f t="shared" ref="AC2:AC10" ca="1" si="13">T5</f>
        <v>700</v>
      </c>
      <c r="AD5" s="13" t="str">
        <f ca="1">T5&amp;"÷"&amp;R5&amp;"＝"&amp;S5</f>
        <v>700÷70＝10</v>
      </c>
      <c r="AE5" s="4" t="str">
        <f ca="1">+W5</f>
        <v>10分</v>
      </c>
      <c r="AF5"/>
    </row>
    <row r="6" spans="1:32">
      <c r="A6">
        <v>5</v>
      </c>
      <c r="B6">
        <f t="shared" ca="1" si="3"/>
        <v>0.35981868906302683</v>
      </c>
      <c r="C6" s="1">
        <f ca="1">RANK(B6,$B$2:$B$12)</f>
        <v>6</v>
      </c>
      <c r="E6">
        <v>5</v>
      </c>
      <c r="F6">
        <f t="shared" ca="1" si="4"/>
        <v>0.67961916093828645</v>
      </c>
      <c r="G6" s="2">
        <f ca="1">RANK(F6,$F$2:$F$12)+1</f>
        <v>8</v>
      </c>
      <c r="I6">
        <v>5</v>
      </c>
      <c r="J6">
        <f t="shared" ca="1" si="5"/>
        <v>3.0263885238920096E-2</v>
      </c>
      <c r="K6" s="3">
        <f ca="1">RANK(J6,J$2:J$12)+1</f>
        <v>12</v>
      </c>
      <c r="N6">
        <v>5</v>
      </c>
      <c r="O6" s="5">
        <f ca="1">+K6*5</f>
        <v>60</v>
      </c>
      <c r="P6" s="5">
        <f ca="1">+G6</f>
        <v>8</v>
      </c>
      <c r="Q6" s="5">
        <f t="shared" ca="1" si="12"/>
        <v>480</v>
      </c>
      <c r="R6" t="str">
        <f t="shared" ca="1" si="8"/>
        <v>60</v>
      </c>
      <c r="S6" t="str">
        <f t="shared" ca="1" si="0"/>
        <v>8</v>
      </c>
      <c r="T6" t="str">
        <f t="shared" ca="1" si="1"/>
        <v>480</v>
      </c>
      <c r="U6" s="5"/>
      <c r="V6" s="5" t="str">
        <f ca="1">"時速"&amp;TEXT(O6,"#")&amp;"km"</f>
        <v>時速60km</v>
      </c>
      <c r="W6" s="5" t="str">
        <f ca="1">TEXT(P6,"#")&amp;"時間"</f>
        <v>8時間</v>
      </c>
      <c r="X6" s="5" t="str">
        <f ca="1">TEXT(Q6,"#")&amp;"km"</f>
        <v>480km</v>
      </c>
      <c r="Y6">
        <v>5</v>
      </c>
      <c r="Z6" s="5" t="str">
        <f ca="1">V6&amp;"で "&amp;X6&amp;"進むには、何時間かかりますか。"</f>
        <v>時速60kmで 480km進むには、何時間かかりますか。</v>
      </c>
      <c r="AA6" s="4" t="str">
        <f t="shared" ca="1" si="10"/>
        <v>60</v>
      </c>
      <c r="AB6" s="12" t="s">
        <v>4</v>
      </c>
      <c r="AC6" s="4" t="str">
        <f t="shared" ca="1" si="13"/>
        <v>480</v>
      </c>
      <c r="AD6" s="13" t="str">
        <f t="shared" ref="AD6:AD8" ca="1" si="14">T6&amp;"÷"&amp;R6&amp;"＝"&amp;S6</f>
        <v>480÷60＝8</v>
      </c>
      <c r="AE6" s="4" t="str">
        <f t="shared" ref="AE6:AE7" ca="1" si="15">+W6</f>
        <v>8時間</v>
      </c>
      <c r="AF6"/>
    </row>
    <row r="7" spans="1:32">
      <c r="A7">
        <v>6</v>
      </c>
      <c r="B7">
        <f t="shared" ca="1" si="3"/>
        <v>0.72844187893304579</v>
      </c>
      <c r="C7" s="1">
        <f ca="1">RANK(B7,$B$2:$B$12)</f>
        <v>4</v>
      </c>
      <c r="E7">
        <v>6</v>
      </c>
      <c r="F7">
        <f t="shared" ca="1" si="4"/>
        <v>0.77113507345469401</v>
      </c>
      <c r="G7" s="2">
        <f ca="1">RANK(F7,$F$2:$F$12)+1</f>
        <v>7</v>
      </c>
      <c r="I7">
        <v>6</v>
      </c>
      <c r="J7">
        <f t="shared" ca="1" si="5"/>
        <v>0.64193197211991926</v>
      </c>
      <c r="K7" s="3">
        <f ca="1">RANK(J7,J$2:J$12)+1</f>
        <v>4</v>
      </c>
      <c r="N7">
        <v>6</v>
      </c>
      <c r="O7" s="5">
        <f ca="1">+K7*5</f>
        <v>20</v>
      </c>
      <c r="P7" s="5">
        <f ca="1">+G7</f>
        <v>7</v>
      </c>
      <c r="Q7" s="5">
        <f t="shared" ca="1" si="12"/>
        <v>140</v>
      </c>
      <c r="R7" t="str">
        <f t="shared" ca="1" si="8"/>
        <v>20</v>
      </c>
      <c r="S7" t="str">
        <f t="shared" ca="1" si="0"/>
        <v>7</v>
      </c>
      <c r="T7" t="str">
        <f t="shared" ca="1" si="1"/>
        <v>140</v>
      </c>
      <c r="U7" s="5"/>
      <c r="V7" s="5" t="str">
        <f ca="1">"時速"&amp;TEXT(O7,"#")&amp;"km"</f>
        <v>時速20km</v>
      </c>
      <c r="W7" s="5" t="str">
        <f ca="1">TEXT(P7,"#")&amp;"時間"</f>
        <v>7時間</v>
      </c>
      <c r="X7" s="5" t="str">
        <f ca="1">TEXT(Q7,"#")&amp;"km"</f>
        <v>140km</v>
      </c>
      <c r="Y7">
        <v>6</v>
      </c>
      <c r="Z7" s="5" t="str">
        <f ca="1">V7&amp;"で "&amp;X7&amp;"進むには、何時間かかりますか。"</f>
        <v>時速20kmで 140km進むには、何時間かかりますか。</v>
      </c>
      <c r="AA7" s="4" t="str">
        <f t="shared" ca="1" si="10"/>
        <v>20</v>
      </c>
      <c r="AB7" s="12" t="s">
        <v>4</v>
      </c>
      <c r="AC7" s="4" t="str">
        <f t="shared" ca="1" si="13"/>
        <v>140</v>
      </c>
      <c r="AD7" s="13" t="str">
        <f t="shared" ca="1" si="14"/>
        <v>140÷20＝7</v>
      </c>
      <c r="AE7" s="4" t="str">
        <f t="shared" ca="1" si="15"/>
        <v>7時間</v>
      </c>
      <c r="AF7"/>
    </row>
    <row r="8" spans="1:32">
      <c r="A8">
        <v>7</v>
      </c>
      <c r="B8">
        <f t="shared" ca="1" si="3"/>
        <v>0.24509093262464443</v>
      </c>
      <c r="C8" s="1">
        <f ca="1">RANK(B8,$B$2:$B$12)</f>
        <v>9</v>
      </c>
      <c r="E8">
        <v>7</v>
      </c>
      <c r="F8">
        <f t="shared" ca="1" si="4"/>
        <v>0.83085886607547543</v>
      </c>
      <c r="G8" s="2">
        <f ca="1">RANK(F8,$F$2:$F$12)+1</f>
        <v>6</v>
      </c>
      <c r="I8">
        <v>7</v>
      </c>
      <c r="J8">
        <f t="shared" ca="1" si="5"/>
        <v>0.85028927366086848</v>
      </c>
      <c r="K8" s="3">
        <f ca="1">RANK(J8,J$2:J$12)+1</f>
        <v>2</v>
      </c>
      <c r="N8">
        <v>7</v>
      </c>
      <c r="O8">
        <f ca="1">+C8*10+40</f>
        <v>130</v>
      </c>
      <c r="P8">
        <f ca="1">+G8</f>
        <v>6</v>
      </c>
      <c r="Q8">
        <f t="shared" ca="1" si="12"/>
        <v>780</v>
      </c>
      <c r="R8" t="str">
        <f t="shared" ca="1" si="8"/>
        <v>130</v>
      </c>
      <c r="S8" t="str">
        <f t="shared" ca="1" si="0"/>
        <v>6</v>
      </c>
      <c r="T8" t="str">
        <f t="shared" ca="1" si="1"/>
        <v>780</v>
      </c>
      <c r="V8" t="str">
        <f ca="1">"分速"&amp;TEXT(O8,"#")&amp;"m"</f>
        <v>分速130m</v>
      </c>
      <c r="W8" t="str">
        <f ca="1">TEXT(P8,"#")&amp;"分"</f>
        <v>6分</v>
      </c>
      <c r="X8" t="str">
        <f ca="1">TEXT(Q8,"#")&amp;"m"</f>
        <v>780m</v>
      </c>
      <c r="Y8">
        <v>7</v>
      </c>
      <c r="Z8" s="4" t="str">
        <f ca="1">W8&amp;"で "&amp;X8&amp;"進むとき、分速何mですか。"</f>
        <v>6分で 780m進むとき、分速何mですか。</v>
      </c>
      <c r="AA8" s="12" t="s">
        <v>4</v>
      </c>
      <c r="AB8" s="4" t="str">
        <f t="shared" ca="1" si="2"/>
        <v>6</v>
      </c>
      <c r="AC8" s="4" t="str">
        <f t="shared" ca="1" si="13"/>
        <v>780</v>
      </c>
      <c r="AD8" s="13" t="str">
        <f ca="1">T8&amp;"÷"&amp;S8&amp;"＝"&amp;R8</f>
        <v>780÷6＝130</v>
      </c>
      <c r="AE8" s="4" t="str">
        <f ca="1">+V8</f>
        <v>分速130m</v>
      </c>
      <c r="AF8"/>
    </row>
    <row r="9" spans="1:32">
      <c r="A9">
        <v>8</v>
      </c>
      <c r="B9">
        <f t="shared" ca="1" si="3"/>
        <v>0.93927630312046251</v>
      </c>
      <c r="C9" s="1">
        <f ca="1">RANK(B9,$B$2:$B$12)</f>
        <v>2</v>
      </c>
      <c r="E9">
        <v>8</v>
      </c>
      <c r="F9">
        <f t="shared" ca="1" si="4"/>
        <v>0.10491248532983022</v>
      </c>
      <c r="G9" s="2">
        <f ca="1">RANK(F9,$F$2:$F$12)+1</f>
        <v>12</v>
      </c>
      <c r="I9">
        <v>8</v>
      </c>
      <c r="J9">
        <f t="shared" ca="1" si="5"/>
        <v>0.41923847752011767</v>
      </c>
      <c r="K9" s="3">
        <f ca="1">RANK(J9,J$2:J$12)+1</f>
        <v>9</v>
      </c>
      <c r="N9">
        <v>8</v>
      </c>
      <c r="O9">
        <f ca="1">+C9*10+40</f>
        <v>60</v>
      </c>
      <c r="P9">
        <f ca="1">+G9</f>
        <v>12</v>
      </c>
      <c r="Q9">
        <f t="shared" ca="1" si="12"/>
        <v>720</v>
      </c>
      <c r="R9" t="str">
        <f t="shared" ca="1" si="8"/>
        <v>60</v>
      </c>
      <c r="S9" t="str">
        <f t="shared" ca="1" si="0"/>
        <v>12</v>
      </c>
      <c r="T9" t="str">
        <f t="shared" ca="1" si="1"/>
        <v>720</v>
      </c>
      <c r="V9" t="str">
        <f ca="1">"分速"&amp;TEXT(O9,"#")&amp;"m"</f>
        <v>分速60m</v>
      </c>
      <c r="W9" t="str">
        <f t="shared" ref="W9" ca="1" si="16">TEXT(P9,"#")&amp;"分"</f>
        <v>12分</v>
      </c>
      <c r="X9" t="str">
        <f ca="1">TEXT(Q9,"#")&amp;"m"</f>
        <v>720m</v>
      </c>
      <c r="Y9">
        <v>8</v>
      </c>
      <c r="Z9" s="4" t="str">
        <f ca="1">W9&amp;"で "&amp;X9&amp;"進むとき、分速何mですか。"</f>
        <v>12分で 720m進むとき、分速何mですか。</v>
      </c>
      <c r="AA9" s="12" t="s">
        <v>4</v>
      </c>
      <c r="AB9" s="4" t="str">
        <f t="shared" ca="1" si="2"/>
        <v>12</v>
      </c>
      <c r="AC9" s="4" t="str">
        <f t="shared" ca="1" si="13"/>
        <v>720</v>
      </c>
      <c r="AD9" s="13" t="str">
        <f t="shared" ref="AD9:AD10" ca="1" si="17">T9&amp;"÷"&amp;S9&amp;"＝"&amp;R9</f>
        <v>720÷12＝60</v>
      </c>
      <c r="AE9" s="4" t="str">
        <f t="shared" ref="AE9:AE10" ca="1" si="18">+V9</f>
        <v>分速60m</v>
      </c>
      <c r="AF9"/>
    </row>
    <row r="10" spans="1:32">
      <c r="A10">
        <v>9</v>
      </c>
      <c r="B10">
        <f t="shared" ca="1" si="3"/>
        <v>0.14052165815024775</v>
      </c>
      <c r="C10" s="1">
        <f ca="1">RANK(B10,$B$2:$B$12)</f>
        <v>10</v>
      </c>
      <c r="E10">
        <v>9</v>
      </c>
      <c r="F10">
        <f t="shared" ca="1" si="4"/>
        <v>0.58578837049548405</v>
      </c>
      <c r="G10" s="2">
        <f ca="1">RANK(F10,$F$2:$F$12)+1</f>
        <v>9</v>
      </c>
      <c r="I10">
        <v>9</v>
      </c>
      <c r="J10">
        <f t="shared" ca="1" si="5"/>
        <v>0.31179801608171953</v>
      </c>
      <c r="K10" s="3">
        <f ca="1">RANK(J10,J$2:J$12)+1</f>
        <v>10</v>
      </c>
      <c r="N10">
        <v>9</v>
      </c>
      <c r="O10">
        <f ca="1">+K10*5</f>
        <v>50</v>
      </c>
      <c r="P10">
        <f ca="1">+G10</f>
        <v>9</v>
      </c>
      <c r="Q10">
        <f t="shared" ca="1" si="12"/>
        <v>450</v>
      </c>
      <c r="R10" t="str">
        <f t="shared" ca="1" si="8"/>
        <v>50</v>
      </c>
      <c r="S10" t="str">
        <f t="shared" ca="1" si="0"/>
        <v>9</v>
      </c>
      <c r="T10" t="str">
        <f t="shared" ca="1" si="1"/>
        <v>450</v>
      </c>
      <c r="V10" t="str">
        <f ca="1">"時速"&amp;TEXT(O10,"#")&amp;"km"</f>
        <v>時速50km</v>
      </c>
      <c r="W10" t="str">
        <f ca="1">TEXT(P10,"#")&amp;"時間"</f>
        <v>9時間</v>
      </c>
      <c r="X10" t="str">
        <f ca="1">TEXT(Q10,"#")&amp;"km"</f>
        <v>450km</v>
      </c>
      <c r="Y10">
        <v>9</v>
      </c>
      <c r="Z10" s="4" t="str">
        <f ca="1">W10&amp;"で "&amp;X10&amp;"進むとき、時速何kmですか。"</f>
        <v>9時間で 450km進むとき、時速何kmですか。</v>
      </c>
      <c r="AA10" s="12" t="s">
        <v>4</v>
      </c>
      <c r="AB10" s="4" t="str">
        <f t="shared" ca="1" si="2"/>
        <v>9</v>
      </c>
      <c r="AC10" s="4" t="str">
        <f t="shared" ca="1" si="13"/>
        <v>450</v>
      </c>
      <c r="AD10" s="13" t="str">
        <f t="shared" ca="1" si="17"/>
        <v>450÷9＝50</v>
      </c>
      <c r="AE10" s="4" t="str">
        <f t="shared" ca="1" si="18"/>
        <v>時速50km</v>
      </c>
      <c r="AF10"/>
    </row>
    <row r="11" spans="1:32">
      <c r="A11">
        <v>10</v>
      </c>
      <c r="B11">
        <f t="shared" ca="1" si="3"/>
        <v>0.29078150862756758</v>
      </c>
      <c r="E11">
        <v>10</v>
      </c>
      <c r="F11">
        <f t="shared" ca="1" si="4"/>
        <v>0.88828251869289954</v>
      </c>
      <c r="I11">
        <v>10</v>
      </c>
      <c r="J11">
        <f t="shared" ca="1" si="5"/>
        <v>6.7032699777003657E-2</v>
      </c>
      <c r="AE11"/>
      <c r="AF11"/>
    </row>
    <row r="12" spans="1:32">
      <c r="A12">
        <v>11</v>
      </c>
      <c r="B12">
        <f t="shared" ca="1" si="3"/>
        <v>0.70891897433108597</v>
      </c>
      <c r="E12">
        <v>11</v>
      </c>
      <c r="F12">
        <f t="shared" ca="1" si="4"/>
        <v>0.94406917107918176</v>
      </c>
      <c r="I12">
        <v>11</v>
      </c>
      <c r="J12">
        <f t="shared" ca="1" si="5"/>
        <v>0.49707535197295005</v>
      </c>
      <c r="AE12"/>
      <c r="AF12"/>
    </row>
    <row r="14" spans="1:32">
      <c r="I14">
        <v>1</v>
      </c>
      <c r="J14">
        <f ca="1">RAND()</f>
        <v>0.8074942787826167</v>
      </c>
      <c r="K14" s="4">
        <f ca="1">RANK(J14,J$14:J$22)</f>
        <v>3</v>
      </c>
    </row>
    <row r="15" spans="1:32">
      <c r="I15">
        <v>2</v>
      </c>
      <c r="J15">
        <f t="shared" ref="J15:J22" ca="1" si="19">RAND()</f>
        <v>0.67975428929985515</v>
      </c>
      <c r="K15" s="4">
        <f t="shared" ref="K15:K22" ca="1" si="20">RANK(J15,J$14:J$22)</f>
        <v>4</v>
      </c>
    </row>
    <row r="16" spans="1:32">
      <c r="I16">
        <v>3</v>
      </c>
      <c r="J16">
        <f t="shared" ca="1" si="19"/>
        <v>0.91396087487760913</v>
      </c>
      <c r="K16" s="4">
        <f t="shared" ca="1" si="20"/>
        <v>2</v>
      </c>
    </row>
    <row r="17" spans="9:16">
      <c r="I17">
        <v>4</v>
      </c>
      <c r="J17">
        <f t="shared" ca="1" si="19"/>
        <v>0.42825875934829938</v>
      </c>
      <c r="K17" s="4">
        <f t="shared" ca="1" si="20"/>
        <v>8</v>
      </c>
    </row>
    <row r="18" spans="9:16">
      <c r="I18">
        <v>5</v>
      </c>
      <c r="J18">
        <f t="shared" ca="1" si="19"/>
        <v>0.57765939639333386</v>
      </c>
      <c r="K18" s="4">
        <f t="shared" ca="1" si="20"/>
        <v>6</v>
      </c>
    </row>
    <row r="19" spans="9:16">
      <c r="I19">
        <v>6</v>
      </c>
      <c r="J19">
        <f t="shared" ca="1" si="19"/>
        <v>0.53122333709171166</v>
      </c>
      <c r="K19" s="4">
        <f t="shared" ca="1" si="20"/>
        <v>7</v>
      </c>
    </row>
    <row r="20" spans="9:16">
      <c r="I20">
        <v>7</v>
      </c>
      <c r="J20">
        <f t="shared" ca="1" si="19"/>
        <v>2.0995618242707792E-2</v>
      </c>
      <c r="K20" s="4">
        <f t="shared" ca="1" si="20"/>
        <v>9</v>
      </c>
    </row>
    <row r="21" spans="9:16">
      <c r="I21">
        <v>8</v>
      </c>
      <c r="J21">
        <f t="shared" ca="1" si="19"/>
        <v>0.677541848685423</v>
      </c>
      <c r="K21" s="4">
        <f t="shared" ca="1" si="20"/>
        <v>5</v>
      </c>
      <c r="P21" t="s">
        <v>3</v>
      </c>
    </row>
    <row r="22" spans="9:16">
      <c r="I22">
        <v>9</v>
      </c>
      <c r="J22">
        <f t="shared" ca="1" si="19"/>
        <v>0.93732254757279354</v>
      </c>
      <c r="K22" s="4">
        <f t="shared" ca="1" si="20"/>
        <v>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97"/>
  <sheetViews>
    <sheetView tabSelected="1" zoomScale="85" zoomScaleNormal="85" workbookViewId="0">
      <selection activeCell="P6" sqref="P6:R8"/>
    </sheetView>
  </sheetViews>
  <sheetFormatPr defaultRowHeight="12"/>
  <cols>
    <col min="2" max="2" width="2.7109375" customWidth="1"/>
    <col min="3" max="3" width="3" customWidth="1"/>
    <col min="4" max="4" width="6.42578125" customWidth="1"/>
    <col min="5" max="5" width="9" customWidth="1"/>
    <col min="6" max="6" width="2.7109375" customWidth="1"/>
    <col min="7" max="7" width="4.5703125" customWidth="1"/>
    <col min="8" max="8" width="19" customWidth="1"/>
    <col min="9" max="9" width="1.85546875" customWidth="1"/>
    <col min="10" max="10" width="5.5703125" customWidth="1"/>
    <col min="12" max="12" width="4.28515625" customWidth="1"/>
    <col min="14" max="14" width="9.7109375" customWidth="1"/>
  </cols>
  <sheetData>
    <row r="1" spans="1:18" ht="17.25">
      <c r="F1" s="9" t="s">
        <v>10</v>
      </c>
      <c r="G1" s="9"/>
      <c r="H1" s="9"/>
      <c r="I1" s="9"/>
      <c r="J1" s="9"/>
      <c r="K1" s="9"/>
      <c r="Q1" s="28"/>
      <c r="R1" s="28"/>
    </row>
    <row r="2" spans="1:18">
      <c r="C2" t="s">
        <v>15</v>
      </c>
      <c r="J2" s="14" t="s">
        <v>2</v>
      </c>
      <c r="K2" s="15" t="s">
        <v>11</v>
      </c>
      <c r="M2" t="s">
        <v>12</v>
      </c>
      <c r="Q2" s="28"/>
      <c r="R2" s="28"/>
    </row>
    <row r="3" spans="1:18">
      <c r="J3" s="16"/>
      <c r="K3" s="17"/>
    </row>
    <row r="4" spans="1:18">
      <c r="C4" t="s">
        <v>5</v>
      </c>
      <c r="K4" s="18" t="s">
        <v>1</v>
      </c>
    </row>
    <row r="5" spans="1:18" ht="6" customHeight="1" thickBot="1">
      <c r="K5" s="19"/>
    </row>
    <row r="6" spans="1:18" ht="15" customHeight="1">
      <c r="A6">
        <v>1</v>
      </c>
      <c r="B6">
        <v>1</v>
      </c>
      <c r="C6" t="s">
        <v>0</v>
      </c>
      <c r="D6" t="str">
        <f ca="1">VLOOKUP(A6,qa,2)</f>
        <v>分速110mで 11分進むと、何m進みますか。</v>
      </c>
      <c r="P6" s="29" t="s">
        <v>16</v>
      </c>
      <c r="Q6" s="30"/>
      <c r="R6" s="31"/>
    </row>
    <row r="7" spans="1:18" ht="15" customHeight="1">
      <c r="D7" s="20"/>
      <c r="E7" s="6"/>
      <c r="P7" s="32"/>
      <c r="Q7" s="33"/>
      <c r="R7" s="34"/>
    </row>
    <row r="8" spans="1:18" ht="15" customHeight="1" thickBot="1">
      <c r="D8" s="21"/>
      <c r="E8" s="7"/>
      <c r="G8" t="s">
        <v>6</v>
      </c>
      <c r="P8" s="35"/>
      <c r="Q8" s="36"/>
      <c r="R8" s="37"/>
    </row>
    <row r="9" spans="1:18" ht="15" customHeight="1">
      <c r="D9" s="20"/>
      <c r="L9" s="7" t="s">
        <v>7</v>
      </c>
      <c r="M9" s="7"/>
      <c r="N9" s="7"/>
    </row>
    <row r="10" spans="1:18" ht="15" customHeight="1"/>
    <row r="11" spans="1:18" ht="15" customHeight="1">
      <c r="A11">
        <v>2</v>
      </c>
      <c r="B11">
        <v>2</v>
      </c>
      <c r="C11" t="s">
        <v>0</v>
      </c>
      <c r="D11" t="str">
        <f ca="1">VLOOKUP(A11,qa,2)</f>
        <v>分速150mで 2分進むと、何m進みますか。</v>
      </c>
    </row>
    <row r="12" spans="1:18" ht="15" customHeight="1">
      <c r="D12" s="20"/>
      <c r="E12" s="6"/>
    </row>
    <row r="13" spans="1:18" ht="15" customHeight="1">
      <c r="D13" s="21"/>
      <c r="E13" s="7"/>
      <c r="G13" t="s">
        <v>6</v>
      </c>
    </row>
    <row r="14" spans="1:18" ht="15" customHeight="1">
      <c r="D14" s="20"/>
      <c r="L14" s="7" t="s">
        <v>7</v>
      </c>
      <c r="M14" s="7"/>
      <c r="N14" s="7"/>
    </row>
    <row r="15" spans="1:18" ht="15" customHeight="1"/>
    <row r="16" spans="1:18" ht="15" customHeight="1">
      <c r="A16">
        <v>3</v>
      </c>
      <c r="B16">
        <v>3</v>
      </c>
      <c r="C16" t="s">
        <v>0</v>
      </c>
      <c r="D16" t="str">
        <f ca="1">VLOOKUP(A16,qa,2)</f>
        <v>時速15kmで 5時間進むと、何km進みますか。</v>
      </c>
    </row>
    <row r="17" spans="1:14" ht="15" customHeight="1">
      <c r="D17" s="20"/>
      <c r="E17" s="6"/>
    </row>
    <row r="18" spans="1:14" ht="15" customHeight="1">
      <c r="D18" s="21"/>
      <c r="E18" s="7"/>
      <c r="G18" t="s">
        <v>6</v>
      </c>
    </row>
    <row r="19" spans="1:14" ht="15" customHeight="1">
      <c r="D19" s="20"/>
      <c r="L19" s="7" t="s">
        <v>7</v>
      </c>
      <c r="M19" s="7"/>
      <c r="N19" s="7"/>
    </row>
    <row r="20" spans="1:14" ht="15" customHeight="1"/>
    <row r="21" spans="1:14" ht="15" customHeight="1">
      <c r="A21">
        <v>4</v>
      </c>
      <c r="B21">
        <v>4</v>
      </c>
      <c r="C21" t="s">
        <v>0</v>
      </c>
      <c r="D21" t="str">
        <f ca="1">VLOOKUP(A21,qa,2)</f>
        <v>分速70mで 700m進むには、何分かかりますか。</v>
      </c>
    </row>
    <row r="22" spans="1:14" ht="15" customHeight="1">
      <c r="D22" s="20"/>
      <c r="E22" s="6"/>
    </row>
    <row r="23" spans="1:14" ht="15" customHeight="1">
      <c r="D23" s="21"/>
      <c r="E23" s="7"/>
      <c r="G23" t="s">
        <v>6</v>
      </c>
    </row>
    <row r="24" spans="1:14" ht="15" customHeight="1">
      <c r="D24" s="20"/>
      <c r="L24" s="7" t="s">
        <v>7</v>
      </c>
      <c r="M24" s="7"/>
      <c r="N24" s="7"/>
    </row>
    <row r="25" spans="1:14" ht="15" customHeight="1"/>
    <row r="26" spans="1:14" ht="15" customHeight="1">
      <c r="A26">
        <v>5</v>
      </c>
      <c r="B26">
        <v>5</v>
      </c>
      <c r="C26" t="s">
        <v>0</v>
      </c>
      <c r="D26" t="str">
        <f ca="1">VLOOKUP(A26,qa,2)</f>
        <v>時速60kmで 480km進むには、何時間かかりますか。</v>
      </c>
    </row>
    <row r="27" spans="1:14" ht="15" customHeight="1">
      <c r="D27" s="20"/>
      <c r="E27" s="6"/>
    </row>
    <row r="28" spans="1:14" ht="15" customHeight="1">
      <c r="D28" s="21"/>
      <c r="E28" s="7"/>
      <c r="G28" t="s">
        <v>6</v>
      </c>
    </row>
    <row r="29" spans="1:14" ht="15" customHeight="1">
      <c r="D29" s="20"/>
      <c r="L29" s="7" t="s">
        <v>7</v>
      </c>
      <c r="M29" s="7"/>
      <c r="N29" s="7"/>
    </row>
    <row r="30" spans="1:14" ht="15" customHeight="1"/>
    <row r="31" spans="1:14" ht="15" customHeight="1">
      <c r="A31">
        <v>6</v>
      </c>
      <c r="B31">
        <v>6</v>
      </c>
      <c r="C31" t="s">
        <v>0</v>
      </c>
      <c r="D31" t="str">
        <f ca="1">VLOOKUP(A31,qa,2)</f>
        <v>時速20kmで 140km進むには、何時間かかりますか。</v>
      </c>
    </row>
    <row r="32" spans="1:14" ht="15" customHeight="1">
      <c r="D32" s="20"/>
      <c r="E32" s="6"/>
    </row>
    <row r="33" spans="1:14" ht="15" customHeight="1">
      <c r="D33" s="21"/>
      <c r="E33" s="7"/>
      <c r="G33" t="s">
        <v>6</v>
      </c>
    </row>
    <row r="34" spans="1:14" ht="15" customHeight="1">
      <c r="D34" s="20"/>
      <c r="L34" s="7" t="s">
        <v>7</v>
      </c>
      <c r="M34" s="7"/>
      <c r="N34" s="7"/>
    </row>
    <row r="35" spans="1:14" ht="15" customHeight="1"/>
    <row r="36" spans="1:14" ht="15" customHeight="1">
      <c r="A36">
        <v>7</v>
      </c>
      <c r="B36">
        <v>7</v>
      </c>
      <c r="C36" t="s">
        <v>0</v>
      </c>
      <c r="D36" t="str">
        <f ca="1">VLOOKUP(A36,qa,2)</f>
        <v>6分で 780m進むとき、分速何mですか。</v>
      </c>
    </row>
    <row r="37" spans="1:14" ht="15" customHeight="1">
      <c r="D37" s="20"/>
      <c r="E37" s="6"/>
    </row>
    <row r="38" spans="1:14" ht="15" customHeight="1">
      <c r="D38" s="21"/>
      <c r="E38" s="7"/>
      <c r="G38" t="s">
        <v>6</v>
      </c>
    </row>
    <row r="39" spans="1:14" ht="15" customHeight="1">
      <c r="D39" s="20"/>
      <c r="L39" s="7" t="s">
        <v>7</v>
      </c>
      <c r="M39" s="7"/>
      <c r="N39" s="7"/>
    </row>
    <row r="40" spans="1:14" ht="15" customHeight="1"/>
    <row r="41" spans="1:14" ht="15" customHeight="1">
      <c r="A41">
        <v>8</v>
      </c>
      <c r="B41">
        <v>8</v>
      </c>
      <c r="C41" t="s">
        <v>0</v>
      </c>
      <c r="D41" t="str">
        <f ca="1">VLOOKUP(A41,qa,2)</f>
        <v>12分で 720m進むとき、分速何mですか。</v>
      </c>
    </row>
    <row r="42" spans="1:14" ht="15" customHeight="1">
      <c r="D42" s="20"/>
      <c r="E42" s="6"/>
    </row>
    <row r="43" spans="1:14" ht="15" customHeight="1">
      <c r="D43" s="21"/>
      <c r="E43" s="7"/>
      <c r="G43" t="s">
        <v>6</v>
      </c>
    </row>
    <row r="44" spans="1:14" ht="15" customHeight="1">
      <c r="D44" s="20"/>
      <c r="L44" s="7" t="s">
        <v>7</v>
      </c>
      <c r="M44" s="7"/>
      <c r="N44" s="7"/>
    </row>
    <row r="45" spans="1:14" ht="15" customHeight="1"/>
    <row r="46" spans="1:14" ht="15" customHeight="1">
      <c r="A46">
        <v>9</v>
      </c>
      <c r="B46">
        <v>9</v>
      </c>
      <c r="C46" t="s">
        <v>0</v>
      </c>
      <c r="D46" t="str">
        <f ca="1">VLOOKUP(A46,qa,2)</f>
        <v>9時間で 450km進むとき、時速何kmですか。</v>
      </c>
    </row>
    <row r="47" spans="1:14" ht="15" customHeight="1">
      <c r="D47" s="20"/>
      <c r="E47" s="6"/>
    </row>
    <row r="48" spans="1:14" ht="15" customHeight="1">
      <c r="D48" s="21"/>
      <c r="E48" s="7"/>
      <c r="G48" t="s">
        <v>6</v>
      </c>
    </row>
    <row r="49" spans="1:14" ht="15" customHeight="1">
      <c r="D49" s="20"/>
      <c r="L49" s="7" t="s">
        <v>7</v>
      </c>
      <c r="M49" s="7"/>
      <c r="N49" s="7"/>
    </row>
    <row r="50" spans="1:14" ht="15" customHeight="1"/>
    <row r="51" spans="1:14" ht="17.25">
      <c r="F51" s="9" t="s">
        <v>14</v>
      </c>
      <c r="G51" s="9"/>
      <c r="H51" s="9"/>
      <c r="I51" s="9"/>
      <c r="J51" s="9"/>
      <c r="K51" s="9"/>
    </row>
    <row r="52" spans="1:14">
      <c r="K52" s="19"/>
    </row>
    <row r="53" spans="1:14" ht="14.25" customHeight="1">
      <c r="A53">
        <v>1</v>
      </c>
      <c r="B53">
        <v>1</v>
      </c>
      <c r="C53" t="s">
        <v>0</v>
      </c>
      <c r="D53" t="str">
        <f ca="1">VLOOKUP(A53,qa,2)</f>
        <v>分速110mで 11分進むと、何m進みますか。</v>
      </c>
    </row>
    <row r="54" spans="1:14" ht="14.25" customHeight="1">
      <c r="D54" s="10" t="str">
        <f ca="1">VLOOKUP(A53,qa,3)</f>
        <v>110</v>
      </c>
      <c r="E54" s="22" t="str">
        <f>VLOOKUP(A53,qa,5)</f>
        <v/>
      </c>
      <c r="H54" s="23" t="str">
        <f ca="1">VLOOKUP(A53,qa,6)</f>
        <v>110×11＝1210</v>
      </c>
    </row>
    <row r="55" spans="1:14" ht="14.25" customHeight="1">
      <c r="D55" s="11"/>
      <c r="E55" s="24"/>
      <c r="G55" t="s">
        <v>6</v>
      </c>
      <c r="H55" s="23"/>
      <c r="M55" s="25" t="str">
        <f ca="1">VLOOKUP(A53,qa,7)</f>
        <v>1210m</v>
      </c>
      <c r="N55" s="25"/>
    </row>
    <row r="56" spans="1:14" ht="14.25" customHeight="1">
      <c r="D56" s="26"/>
      <c r="E56" s="8" t="str">
        <f ca="1">VLOOKUP(A53,qa,4)</f>
        <v>11</v>
      </c>
      <c r="H56" s="23"/>
      <c r="L56" s="7" t="s">
        <v>7</v>
      </c>
      <c r="M56" s="27"/>
      <c r="N56" s="27"/>
    </row>
    <row r="57" spans="1:14" ht="14.25" customHeight="1"/>
    <row r="58" spans="1:14" ht="14.25" customHeight="1">
      <c r="A58">
        <v>2</v>
      </c>
      <c r="B58">
        <v>2</v>
      </c>
      <c r="C58" t="s">
        <v>8</v>
      </c>
      <c r="D58" t="str">
        <f ca="1">VLOOKUP(A58,qa,2)</f>
        <v>分速150mで 2分進むと、何m進みますか。</v>
      </c>
    </row>
    <row r="59" spans="1:14" ht="14.25" customHeight="1">
      <c r="D59" s="10" t="str">
        <f ca="1">VLOOKUP(A58,qa,3)</f>
        <v>150</v>
      </c>
      <c r="E59" s="22" t="str">
        <f>VLOOKUP(A58,qa,5)</f>
        <v/>
      </c>
      <c r="H59" s="23" t="str">
        <f ca="1">VLOOKUP(A58,qa,6)</f>
        <v>150×2＝300</v>
      </c>
    </row>
    <row r="60" spans="1:14" ht="14.25" customHeight="1">
      <c r="D60" s="11"/>
      <c r="E60" s="24"/>
      <c r="G60" t="s">
        <v>6</v>
      </c>
      <c r="H60" s="23"/>
      <c r="M60" s="25" t="str">
        <f ca="1">VLOOKUP(A58,qa,7)</f>
        <v>300m</v>
      </c>
      <c r="N60" s="25"/>
    </row>
    <row r="61" spans="1:14" ht="14.25" customHeight="1">
      <c r="D61" s="26"/>
      <c r="E61" s="8" t="str">
        <f ca="1">VLOOKUP(A58,qa,4)</f>
        <v>2</v>
      </c>
      <c r="H61" s="23"/>
      <c r="L61" s="7" t="s">
        <v>7</v>
      </c>
      <c r="M61" s="27"/>
      <c r="N61" s="27"/>
    </row>
    <row r="62" spans="1:14" ht="14.25" customHeight="1"/>
    <row r="63" spans="1:14" ht="14.25" customHeight="1">
      <c r="A63">
        <v>3</v>
      </c>
      <c r="B63">
        <v>3</v>
      </c>
      <c r="C63" t="s">
        <v>8</v>
      </c>
      <c r="D63" t="str">
        <f ca="1">VLOOKUP(A63,qa,2)</f>
        <v>時速15kmで 5時間進むと、何km進みますか。</v>
      </c>
    </row>
    <row r="64" spans="1:14" ht="14.25" customHeight="1">
      <c r="D64" s="10" t="str">
        <f ca="1">VLOOKUP(A63,qa,3)</f>
        <v>15</v>
      </c>
      <c r="E64" s="22" t="str">
        <f>VLOOKUP(A63,qa,5)</f>
        <v/>
      </c>
      <c r="H64" s="23" t="str">
        <f ca="1">VLOOKUP(A63,qa,6)</f>
        <v>15×5＝75</v>
      </c>
    </row>
    <row r="65" spans="1:14" ht="14.25" customHeight="1">
      <c r="D65" s="11"/>
      <c r="E65" s="24"/>
      <c r="G65" t="s">
        <v>6</v>
      </c>
      <c r="H65" s="23"/>
      <c r="M65" s="25" t="str">
        <f ca="1">VLOOKUP(A63,qa,7)</f>
        <v>75km</v>
      </c>
      <c r="N65" s="25"/>
    </row>
    <row r="66" spans="1:14" ht="14.25" customHeight="1">
      <c r="D66" s="26"/>
      <c r="E66" s="8" t="str">
        <f ca="1">VLOOKUP(A63,qa,4)</f>
        <v>5</v>
      </c>
      <c r="H66" s="23"/>
      <c r="L66" s="7" t="s">
        <v>7</v>
      </c>
      <c r="M66" s="27"/>
      <c r="N66" s="27"/>
    </row>
    <row r="67" spans="1:14" ht="14.25" customHeight="1"/>
    <row r="68" spans="1:14" ht="14.25" customHeight="1">
      <c r="A68">
        <v>4</v>
      </c>
      <c r="B68">
        <v>4</v>
      </c>
      <c r="C68" t="s">
        <v>8</v>
      </c>
      <c r="D68" t="str">
        <f ca="1">VLOOKUP(A68,qa,2)</f>
        <v>分速70mで 700m進むには、何分かかりますか。</v>
      </c>
    </row>
    <row r="69" spans="1:14" ht="14.25" customHeight="1">
      <c r="D69" s="10" t="str">
        <f ca="1">VLOOKUP(A68,qa,3)</f>
        <v>70</v>
      </c>
      <c r="E69" s="22" t="str">
        <f ca="1">VLOOKUP(A68,qa,5)</f>
        <v>700</v>
      </c>
      <c r="H69" s="23" t="str">
        <f ca="1">VLOOKUP(A68,qa,6)</f>
        <v>700÷70＝10</v>
      </c>
    </row>
    <row r="70" spans="1:14" ht="14.25" customHeight="1">
      <c r="D70" s="11"/>
      <c r="E70" s="24"/>
      <c r="G70" t="s">
        <v>6</v>
      </c>
      <c r="H70" s="23"/>
      <c r="M70" s="25" t="str">
        <f ca="1">VLOOKUP(A68,qa,7)</f>
        <v>10分</v>
      </c>
      <c r="N70" s="25"/>
    </row>
    <row r="71" spans="1:14" ht="14.25" customHeight="1">
      <c r="D71" s="26"/>
      <c r="E71" s="8" t="str">
        <f>VLOOKUP(A68,qa,4)</f>
        <v/>
      </c>
      <c r="H71" s="23"/>
      <c r="L71" s="7" t="s">
        <v>7</v>
      </c>
      <c r="M71" s="27"/>
      <c r="N71" s="27"/>
    </row>
    <row r="72" spans="1:14" ht="14.25" customHeight="1"/>
    <row r="73" spans="1:14" ht="14.25" customHeight="1">
      <c r="A73">
        <v>5</v>
      </c>
      <c r="B73">
        <v>5</v>
      </c>
      <c r="C73" t="s">
        <v>8</v>
      </c>
      <c r="D73" t="str">
        <f ca="1">VLOOKUP(A73,qa,2)</f>
        <v>時速60kmで 480km進むには、何時間かかりますか。</v>
      </c>
    </row>
    <row r="74" spans="1:14" ht="14.25" customHeight="1">
      <c r="D74" s="10" t="str">
        <f ca="1">VLOOKUP(A73,qa,3)</f>
        <v>60</v>
      </c>
      <c r="E74" s="22" t="str">
        <f ca="1">VLOOKUP(A73,qa,5)</f>
        <v>480</v>
      </c>
      <c r="H74" s="23" t="str">
        <f ca="1">VLOOKUP(A73,qa,6)</f>
        <v>480÷60＝8</v>
      </c>
    </row>
    <row r="75" spans="1:14" ht="14.25" customHeight="1">
      <c r="D75" s="11"/>
      <c r="E75" s="24"/>
      <c r="G75" t="s">
        <v>6</v>
      </c>
      <c r="H75" s="23"/>
      <c r="M75" s="25" t="str">
        <f ca="1">VLOOKUP(A73,qa,7)</f>
        <v>8時間</v>
      </c>
      <c r="N75" s="25"/>
    </row>
    <row r="76" spans="1:14" ht="14.25" customHeight="1">
      <c r="D76" s="26"/>
      <c r="E76" s="8" t="str">
        <f>VLOOKUP(A73,qa,4)</f>
        <v/>
      </c>
      <c r="H76" s="23"/>
      <c r="L76" s="7" t="s">
        <v>7</v>
      </c>
      <c r="M76" s="27"/>
      <c r="N76" s="27"/>
    </row>
    <row r="77" spans="1:14" ht="14.25" customHeight="1"/>
    <row r="78" spans="1:14" ht="14.25" customHeight="1">
      <c r="A78">
        <v>6</v>
      </c>
      <c r="B78">
        <v>6</v>
      </c>
      <c r="C78" t="s">
        <v>8</v>
      </c>
      <c r="D78" t="str">
        <f ca="1">VLOOKUP(A78,qa,2)</f>
        <v>時速20kmで 140km進むには、何時間かかりますか。</v>
      </c>
    </row>
    <row r="79" spans="1:14" ht="14.25" customHeight="1">
      <c r="D79" s="10" t="str">
        <f ca="1">VLOOKUP(A78,qa,3)</f>
        <v>20</v>
      </c>
      <c r="E79" s="22" t="str">
        <f ca="1">VLOOKUP(A78,qa,5)</f>
        <v>140</v>
      </c>
      <c r="H79" s="23" t="str">
        <f ca="1">VLOOKUP(A78,qa,6)</f>
        <v>140÷20＝7</v>
      </c>
    </row>
    <row r="80" spans="1:14" ht="14.25" customHeight="1">
      <c r="D80" s="11"/>
      <c r="E80" s="24"/>
      <c r="G80" t="s">
        <v>6</v>
      </c>
      <c r="H80" s="23"/>
      <c r="M80" s="25" t="str">
        <f ca="1">VLOOKUP(A78,qa,7)</f>
        <v>7時間</v>
      </c>
      <c r="N80" s="25"/>
    </row>
    <row r="81" spans="1:14" ht="14.25" customHeight="1">
      <c r="D81" s="26"/>
      <c r="E81" s="8" t="str">
        <f>VLOOKUP(A78,qa,4)</f>
        <v/>
      </c>
      <c r="H81" s="23"/>
      <c r="L81" s="7" t="s">
        <v>7</v>
      </c>
      <c r="M81" s="27"/>
      <c r="N81" s="27"/>
    </row>
    <row r="82" spans="1:14" ht="14.25" customHeight="1"/>
    <row r="83" spans="1:14" ht="14.25" customHeight="1">
      <c r="A83">
        <v>7</v>
      </c>
      <c r="B83">
        <v>7</v>
      </c>
      <c r="C83" t="s">
        <v>9</v>
      </c>
      <c r="D83" t="str">
        <f ca="1">VLOOKUP(A83,qa,2)</f>
        <v>6分で 780m進むとき、分速何mですか。</v>
      </c>
    </row>
    <row r="84" spans="1:14" ht="14.25" customHeight="1">
      <c r="D84" s="10" t="str">
        <f>VLOOKUP(A83,qa,3)</f>
        <v/>
      </c>
      <c r="E84" s="22" t="str">
        <f ca="1">VLOOKUP(A83,qa,5)</f>
        <v>780</v>
      </c>
      <c r="H84" s="23" t="str">
        <f ca="1">VLOOKUP(A83,qa,6)</f>
        <v>780÷6＝130</v>
      </c>
    </row>
    <row r="85" spans="1:14" ht="14.25" customHeight="1">
      <c r="D85" s="11"/>
      <c r="E85" s="24"/>
      <c r="G85" t="s">
        <v>6</v>
      </c>
      <c r="H85" s="23"/>
      <c r="M85" s="25" t="str">
        <f ca="1">VLOOKUP(A83,qa,7)</f>
        <v>分速130m</v>
      </c>
      <c r="N85" s="25"/>
    </row>
    <row r="86" spans="1:14" ht="14.25" customHeight="1">
      <c r="D86" s="26"/>
      <c r="E86" s="8" t="str">
        <f ca="1">VLOOKUP(A83,qa,4)</f>
        <v>6</v>
      </c>
      <c r="H86" s="23"/>
      <c r="L86" s="7" t="s">
        <v>7</v>
      </c>
      <c r="M86" s="27"/>
      <c r="N86" s="27"/>
    </row>
    <row r="87" spans="1:14" ht="14.25" customHeight="1"/>
    <row r="88" spans="1:14" ht="14.25" customHeight="1">
      <c r="A88">
        <v>8</v>
      </c>
      <c r="B88">
        <v>8</v>
      </c>
      <c r="C88" t="s">
        <v>9</v>
      </c>
      <c r="D88" t="str">
        <f ca="1">VLOOKUP(A88,qa,2)</f>
        <v>12分で 720m進むとき、分速何mですか。</v>
      </c>
    </row>
    <row r="89" spans="1:14" ht="14.25" customHeight="1">
      <c r="D89" s="10" t="str">
        <f>VLOOKUP(A88,qa,3)</f>
        <v/>
      </c>
      <c r="E89" s="22" t="str">
        <f ca="1">VLOOKUP(A88,qa,5)</f>
        <v>720</v>
      </c>
      <c r="H89" s="23" t="str">
        <f ca="1">VLOOKUP(A88,qa,6)</f>
        <v>720÷12＝60</v>
      </c>
    </row>
    <row r="90" spans="1:14" ht="14.25" customHeight="1">
      <c r="D90" s="11"/>
      <c r="E90" s="24"/>
      <c r="G90" t="s">
        <v>6</v>
      </c>
      <c r="H90" s="23"/>
      <c r="M90" s="25" t="str">
        <f ca="1">VLOOKUP(A88,qa,7)</f>
        <v>分速60m</v>
      </c>
      <c r="N90" s="25"/>
    </row>
    <row r="91" spans="1:14" ht="14.25" customHeight="1">
      <c r="D91" s="26"/>
      <c r="E91" s="8" t="str">
        <f ca="1">VLOOKUP(A88,qa,4)</f>
        <v>12</v>
      </c>
      <c r="H91" s="23"/>
      <c r="L91" s="7" t="s">
        <v>7</v>
      </c>
      <c r="M91" s="27"/>
      <c r="N91" s="27"/>
    </row>
    <row r="92" spans="1:14" ht="14.25" customHeight="1"/>
    <row r="93" spans="1:14" ht="14.25" customHeight="1">
      <c r="A93">
        <v>9</v>
      </c>
      <c r="B93">
        <v>9</v>
      </c>
      <c r="C93" t="s">
        <v>9</v>
      </c>
      <c r="D93" t="str">
        <f ca="1">VLOOKUP(A93,qa,2)</f>
        <v>9時間で 450km進むとき、時速何kmですか。</v>
      </c>
    </row>
    <row r="94" spans="1:14" ht="14.25" customHeight="1">
      <c r="D94" s="10" t="str">
        <f>VLOOKUP(A93,qa,3)</f>
        <v/>
      </c>
      <c r="E94" s="22" t="str">
        <f ca="1">VLOOKUP(A93,qa,5)</f>
        <v>450</v>
      </c>
      <c r="H94" s="23" t="str">
        <f ca="1">VLOOKUP(A93,qa,6)</f>
        <v>450÷9＝50</v>
      </c>
    </row>
    <row r="95" spans="1:14" ht="14.25" customHeight="1">
      <c r="D95" s="11"/>
      <c r="E95" s="24"/>
      <c r="G95" t="s">
        <v>6</v>
      </c>
      <c r="H95" s="23"/>
      <c r="M95" s="25" t="str">
        <f ca="1">VLOOKUP(A93,qa,7)</f>
        <v>時速50km</v>
      </c>
      <c r="N95" s="25"/>
    </row>
    <row r="96" spans="1:14" ht="14.25" customHeight="1">
      <c r="D96" s="26"/>
      <c r="E96" s="8" t="str">
        <f ca="1">VLOOKUP(A93,qa,4)</f>
        <v>9</v>
      </c>
      <c r="H96" s="23"/>
      <c r="L96" s="7" t="s">
        <v>7</v>
      </c>
      <c r="M96" s="27"/>
      <c r="N96" s="27"/>
    </row>
    <row r="97" ht="14.25" customHeight="1"/>
  </sheetData>
  <mergeCells count="41">
    <mergeCell ref="P6:R8"/>
    <mergeCell ref="D89:D90"/>
    <mergeCell ref="E89:E90"/>
    <mergeCell ref="H89:H91"/>
    <mergeCell ref="M90:N91"/>
    <mergeCell ref="D94:D95"/>
    <mergeCell ref="E94:E95"/>
    <mergeCell ref="H94:H96"/>
    <mergeCell ref="M95:N96"/>
    <mergeCell ref="D79:D80"/>
    <mergeCell ref="E79:E80"/>
    <mergeCell ref="H79:H81"/>
    <mergeCell ref="M80:N81"/>
    <mergeCell ref="D84:D85"/>
    <mergeCell ref="E84:E85"/>
    <mergeCell ref="H84:H86"/>
    <mergeCell ref="M85:N86"/>
    <mergeCell ref="D69:D70"/>
    <mergeCell ref="E69:E70"/>
    <mergeCell ref="H69:H71"/>
    <mergeCell ref="M70:N71"/>
    <mergeCell ref="D74:D75"/>
    <mergeCell ref="E74:E75"/>
    <mergeCell ref="H74:H76"/>
    <mergeCell ref="M75:N76"/>
    <mergeCell ref="M55:N56"/>
    <mergeCell ref="D59:D60"/>
    <mergeCell ref="E59:E60"/>
    <mergeCell ref="H59:H61"/>
    <mergeCell ref="M60:N61"/>
    <mergeCell ref="D64:D65"/>
    <mergeCell ref="E64:E65"/>
    <mergeCell ref="H64:H66"/>
    <mergeCell ref="M65:N66"/>
    <mergeCell ref="F1:K1"/>
    <mergeCell ref="J2:J3"/>
    <mergeCell ref="K2:K3"/>
    <mergeCell ref="F51:K51"/>
    <mergeCell ref="D54:D55"/>
    <mergeCell ref="E54:E55"/>
    <mergeCell ref="H54:H56"/>
  </mergeCells>
  <phoneticPr fontId="1"/>
  <pageMargins left="0.45" right="0.34" top="0.21" bottom="0.35" header="0.15" footer="0.31496062992125984"/>
  <pageSetup paperSize="13" orientation="portrait" horizontalDpi="4294967293" verticalDpi="0" r:id="rId1"/>
  <rowBreaks count="1" manualBreakCount="1">
    <brk id="50" min="1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97"/>
  <sheetViews>
    <sheetView workbookViewId="0">
      <selection activeCell="M15" sqref="M15"/>
    </sheetView>
  </sheetViews>
  <sheetFormatPr defaultRowHeight="12"/>
  <cols>
    <col min="2" max="2" width="2.7109375" customWidth="1"/>
    <col min="3" max="3" width="3" customWidth="1"/>
    <col min="4" max="4" width="6.42578125" customWidth="1"/>
    <col min="5" max="5" width="9" customWidth="1"/>
    <col min="6" max="6" width="2.7109375" customWidth="1"/>
    <col min="7" max="7" width="4.5703125" customWidth="1"/>
    <col min="8" max="8" width="19" customWidth="1"/>
    <col min="9" max="9" width="1.85546875" customWidth="1"/>
    <col min="10" max="10" width="5.5703125" customWidth="1"/>
    <col min="12" max="12" width="4.28515625" customWidth="1"/>
    <col min="14" max="14" width="9.7109375" customWidth="1"/>
  </cols>
  <sheetData>
    <row r="1" spans="1:18" ht="17.25">
      <c r="F1" s="9" t="s">
        <v>10</v>
      </c>
      <c r="G1" s="9"/>
      <c r="H1" s="9"/>
      <c r="I1" s="9"/>
      <c r="J1" s="9"/>
      <c r="K1" s="9"/>
    </row>
    <row r="2" spans="1:18">
      <c r="C2" t="s">
        <v>13</v>
      </c>
      <c r="J2" s="14" t="s">
        <v>2</v>
      </c>
      <c r="K2" s="15" t="s">
        <v>11</v>
      </c>
      <c r="M2" t="s">
        <v>12</v>
      </c>
    </row>
    <row r="3" spans="1:18">
      <c r="J3" s="16"/>
      <c r="K3" s="17"/>
    </row>
    <row r="4" spans="1:18">
      <c r="C4" t="s">
        <v>5</v>
      </c>
      <c r="K4" s="18" t="s">
        <v>1</v>
      </c>
    </row>
    <row r="5" spans="1:18" ht="6" customHeight="1" thickBot="1">
      <c r="K5" s="19"/>
    </row>
    <row r="6" spans="1:18" ht="15" customHeight="1">
      <c r="A6">
        <f ca="1">VLOOKUP(B6,qn,3)</f>
        <v>3</v>
      </c>
      <c r="B6">
        <v>1</v>
      </c>
      <c r="C6" t="s">
        <v>0</v>
      </c>
      <c r="D6" t="str">
        <f ca="1">VLOOKUP(A6,qa,2)</f>
        <v>時速15kmで 5時間進むと、何km進みますか。</v>
      </c>
      <c r="P6" s="29" t="s">
        <v>16</v>
      </c>
      <c r="Q6" s="30"/>
      <c r="R6" s="31"/>
    </row>
    <row r="7" spans="1:18" ht="15" customHeight="1">
      <c r="D7" s="20"/>
      <c r="E7" s="6"/>
      <c r="P7" s="32"/>
      <c r="Q7" s="33"/>
      <c r="R7" s="34"/>
    </row>
    <row r="8" spans="1:18" ht="15" customHeight="1" thickBot="1">
      <c r="D8" s="21"/>
      <c r="E8" s="7"/>
      <c r="G8" t="s">
        <v>6</v>
      </c>
      <c r="P8" s="35"/>
      <c r="Q8" s="36"/>
      <c r="R8" s="37"/>
    </row>
    <row r="9" spans="1:18" ht="15" customHeight="1">
      <c r="D9" s="20"/>
      <c r="L9" s="7" t="s">
        <v>7</v>
      </c>
      <c r="M9" s="7"/>
      <c r="N9" s="7"/>
    </row>
    <row r="10" spans="1:18" ht="15" customHeight="1"/>
    <row r="11" spans="1:18" ht="15" customHeight="1">
      <c r="A11">
        <f ca="1">VLOOKUP(B11,qn,3)</f>
        <v>4</v>
      </c>
      <c r="B11">
        <v>2</v>
      </c>
      <c r="C11" t="s">
        <v>0</v>
      </c>
      <c r="D11" t="str">
        <f ca="1">VLOOKUP(A11,qa,2)</f>
        <v>分速70mで 700m進むには、何分かかりますか。</v>
      </c>
    </row>
    <row r="12" spans="1:18" ht="15" customHeight="1">
      <c r="D12" s="20"/>
      <c r="E12" s="6"/>
    </row>
    <row r="13" spans="1:18" ht="15" customHeight="1">
      <c r="D13" s="21"/>
      <c r="E13" s="7"/>
      <c r="G13" t="s">
        <v>6</v>
      </c>
    </row>
    <row r="14" spans="1:18" ht="15" customHeight="1">
      <c r="D14" s="20"/>
      <c r="L14" s="7" t="s">
        <v>7</v>
      </c>
      <c r="M14" s="7"/>
      <c r="N14" s="7"/>
    </row>
    <row r="15" spans="1:18" ht="15" customHeight="1"/>
    <row r="16" spans="1:18" ht="15" customHeight="1">
      <c r="A16">
        <f ca="1">VLOOKUP(B16,qn,3)</f>
        <v>2</v>
      </c>
      <c r="B16">
        <v>3</v>
      </c>
      <c r="C16" t="s">
        <v>0</v>
      </c>
      <c r="D16" t="str">
        <f ca="1">VLOOKUP(A16,qa,2)</f>
        <v>分速150mで 2分進むと、何m進みますか。</v>
      </c>
    </row>
    <row r="17" spans="1:14" ht="15" customHeight="1">
      <c r="D17" s="20"/>
      <c r="E17" s="6"/>
    </row>
    <row r="18" spans="1:14" ht="15" customHeight="1">
      <c r="D18" s="21"/>
      <c r="E18" s="7"/>
      <c r="G18" t="s">
        <v>6</v>
      </c>
    </row>
    <row r="19" spans="1:14" ht="15" customHeight="1">
      <c r="D19" s="20"/>
      <c r="L19" s="7" t="s">
        <v>7</v>
      </c>
      <c r="M19" s="7"/>
      <c r="N19" s="7"/>
    </row>
    <row r="20" spans="1:14" ht="15" customHeight="1"/>
    <row r="21" spans="1:14" ht="15" customHeight="1">
      <c r="A21">
        <f ca="1">VLOOKUP(B21,qn,3)</f>
        <v>8</v>
      </c>
      <c r="B21">
        <v>4</v>
      </c>
      <c r="C21" t="s">
        <v>0</v>
      </c>
      <c r="D21" t="str">
        <f ca="1">VLOOKUP(A21,qa,2)</f>
        <v>12分で 720m進むとき、分速何mですか。</v>
      </c>
    </row>
    <row r="22" spans="1:14" ht="15" customHeight="1">
      <c r="D22" s="20"/>
      <c r="E22" s="6"/>
    </row>
    <row r="23" spans="1:14" ht="15" customHeight="1">
      <c r="D23" s="21"/>
      <c r="E23" s="7"/>
      <c r="G23" t="s">
        <v>6</v>
      </c>
    </row>
    <row r="24" spans="1:14" ht="15" customHeight="1">
      <c r="D24" s="20"/>
      <c r="L24" s="7" t="s">
        <v>7</v>
      </c>
      <c r="M24" s="7"/>
      <c r="N24" s="7"/>
    </row>
    <row r="25" spans="1:14" ht="15" customHeight="1"/>
    <row r="26" spans="1:14" ht="15" customHeight="1">
      <c r="A26">
        <f ca="1">VLOOKUP(B26,qn,3)</f>
        <v>6</v>
      </c>
      <c r="B26">
        <v>5</v>
      </c>
      <c r="C26" t="s">
        <v>0</v>
      </c>
      <c r="D26" t="str">
        <f ca="1">VLOOKUP(A26,qa,2)</f>
        <v>時速20kmで 140km進むには、何時間かかりますか。</v>
      </c>
    </row>
    <row r="27" spans="1:14" ht="15" customHeight="1">
      <c r="D27" s="20"/>
      <c r="E27" s="6"/>
    </row>
    <row r="28" spans="1:14" ht="15" customHeight="1">
      <c r="D28" s="21"/>
      <c r="E28" s="7"/>
      <c r="G28" t="s">
        <v>6</v>
      </c>
    </row>
    <row r="29" spans="1:14" ht="15" customHeight="1">
      <c r="D29" s="20"/>
      <c r="L29" s="7" t="s">
        <v>7</v>
      </c>
      <c r="M29" s="7"/>
      <c r="N29" s="7"/>
    </row>
    <row r="30" spans="1:14" ht="15" customHeight="1"/>
    <row r="31" spans="1:14" ht="15" customHeight="1">
      <c r="A31">
        <f ca="1">VLOOKUP(B31,qn,3)</f>
        <v>7</v>
      </c>
      <c r="B31">
        <v>6</v>
      </c>
      <c r="C31" t="s">
        <v>0</v>
      </c>
      <c r="D31" t="str">
        <f ca="1">VLOOKUP(A31,qa,2)</f>
        <v>6分で 780m進むとき、分速何mですか。</v>
      </c>
    </row>
    <row r="32" spans="1:14" ht="15" customHeight="1">
      <c r="D32" s="20"/>
      <c r="E32" s="6"/>
    </row>
    <row r="33" spans="1:14" ht="15" customHeight="1">
      <c r="D33" s="21"/>
      <c r="E33" s="7"/>
      <c r="G33" t="s">
        <v>6</v>
      </c>
    </row>
    <row r="34" spans="1:14" ht="15" customHeight="1">
      <c r="D34" s="20"/>
      <c r="L34" s="7" t="s">
        <v>7</v>
      </c>
      <c r="M34" s="7"/>
      <c r="N34" s="7"/>
    </row>
    <row r="35" spans="1:14" ht="15" customHeight="1"/>
    <row r="36" spans="1:14" ht="15" customHeight="1">
      <c r="A36">
        <f ca="1">VLOOKUP(B36,qn,3)</f>
        <v>9</v>
      </c>
      <c r="B36">
        <v>7</v>
      </c>
      <c r="C36" t="s">
        <v>0</v>
      </c>
      <c r="D36" t="str">
        <f ca="1">VLOOKUP(A36,qa,2)</f>
        <v>9時間で 450km進むとき、時速何kmですか。</v>
      </c>
    </row>
    <row r="37" spans="1:14" ht="15" customHeight="1">
      <c r="D37" s="20"/>
      <c r="E37" s="6"/>
    </row>
    <row r="38" spans="1:14" ht="15" customHeight="1">
      <c r="D38" s="21"/>
      <c r="E38" s="7"/>
      <c r="G38" t="s">
        <v>6</v>
      </c>
    </row>
    <row r="39" spans="1:14" ht="15" customHeight="1">
      <c r="D39" s="20"/>
      <c r="L39" s="7" t="s">
        <v>7</v>
      </c>
      <c r="M39" s="7"/>
      <c r="N39" s="7"/>
    </row>
    <row r="40" spans="1:14" ht="15" customHeight="1"/>
    <row r="41" spans="1:14" ht="15" customHeight="1">
      <c r="A41">
        <f ca="1">VLOOKUP(B41,qn,3)</f>
        <v>5</v>
      </c>
      <c r="B41">
        <v>8</v>
      </c>
      <c r="C41" t="s">
        <v>0</v>
      </c>
      <c r="D41" t="str">
        <f ca="1">VLOOKUP(A41,qa,2)</f>
        <v>時速60kmで 480km進むには、何時間かかりますか。</v>
      </c>
    </row>
    <row r="42" spans="1:14" ht="15" customHeight="1">
      <c r="D42" s="20"/>
      <c r="E42" s="6"/>
    </row>
    <row r="43" spans="1:14" ht="15" customHeight="1">
      <c r="D43" s="21"/>
      <c r="E43" s="7"/>
      <c r="G43" t="s">
        <v>6</v>
      </c>
    </row>
    <row r="44" spans="1:14" ht="15" customHeight="1">
      <c r="D44" s="20"/>
      <c r="L44" s="7" t="s">
        <v>7</v>
      </c>
      <c r="M44" s="7"/>
      <c r="N44" s="7"/>
    </row>
    <row r="45" spans="1:14" ht="15" customHeight="1"/>
    <row r="46" spans="1:14" ht="15" customHeight="1">
      <c r="A46">
        <f ca="1">VLOOKUP(B46,qn,3)</f>
        <v>1</v>
      </c>
      <c r="B46">
        <v>9</v>
      </c>
      <c r="C46" t="s">
        <v>0</v>
      </c>
      <c r="D46" t="str">
        <f ca="1">VLOOKUP(A46,qa,2)</f>
        <v>分速110mで 11分進むと、何m進みますか。</v>
      </c>
    </row>
    <row r="47" spans="1:14" ht="15" customHeight="1">
      <c r="D47" s="20"/>
      <c r="E47" s="6"/>
    </row>
    <row r="48" spans="1:14" ht="15" customHeight="1">
      <c r="D48" s="21"/>
      <c r="E48" s="7"/>
      <c r="G48" t="s">
        <v>6</v>
      </c>
    </row>
    <row r="49" spans="1:14" ht="15" customHeight="1">
      <c r="D49" s="20"/>
      <c r="L49" s="7" t="s">
        <v>7</v>
      </c>
      <c r="M49" s="7"/>
      <c r="N49" s="7"/>
    </row>
    <row r="50" spans="1:14" ht="15" customHeight="1"/>
    <row r="51" spans="1:14" ht="17.25">
      <c r="F51" s="9" t="s">
        <v>14</v>
      </c>
      <c r="G51" s="9"/>
      <c r="H51" s="9"/>
      <c r="I51" s="9"/>
      <c r="J51" s="9"/>
      <c r="K51" s="9"/>
    </row>
    <row r="52" spans="1:14">
      <c r="K52" s="19"/>
    </row>
    <row r="53" spans="1:14" ht="14.25" customHeight="1">
      <c r="A53">
        <f ca="1">VLOOKUP(B53,qn,3)</f>
        <v>3</v>
      </c>
      <c r="B53">
        <v>1</v>
      </c>
      <c r="C53" t="s">
        <v>0</v>
      </c>
      <c r="D53" t="str">
        <f ca="1">VLOOKUP(A53,qa,2)</f>
        <v>時速15kmで 5時間進むと、何km進みますか。</v>
      </c>
    </row>
    <row r="54" spans="1:14" ht="14.25" customHeight="1">
      <c r="D54" s="10" t="str">
        <f ca="1">VLOOKUP(A53,qa,3)</f>
        <v>15</v>
      </c>
      <c r="E54" s="22" t="str">
        <f ca="1">VLOOKUP(A53,qa,5)</f>
        <v/>
      </c>
      <c r="H54" s="23" t="str">
        <f ca="1">VLOOKUP(A53,qa,6)</f>
        <v>15×5＝75</v>
      </c>
    </row>
    <row r="55" spans="1:14" ht="14.25" customHeight="1">
      <c r="D55" s="11"/>
      <c r="E55" s="24"/>
      <c r="G55" t="s">
        <v>6</v>
      </c>
      <c r="H55" s="23"/>
      <c r="M55" s="25" t="str">
        <f ca="1">VLOOKUP(A53,qa,7)</f>
        <v>75km</v>
      </c>
      <c r="N55" s="25"/>
    </row>
    <row r="56" spans="1:14" ht="14.25" customHeight="1">
      <c r="D56" s="26"/>
      <c r="E56" s="8" t="str">
        <f ca="1">VLOOKUP(A53,qa,4)</f>
        <v>5</v>
      </c>
      <c r="H56" s="23"/>
      <c r="L56" s="7" t="s">
        <v>7</v>
      </c>
      <c r="M56" s="27"/>
      <c r="N56" s="27"/>
    </row>
    <row r="57" spans="1:14" ht="14.25" customHeight="1"/>
    <row r="58" spans="1:14" ht="14.25" customHeight="1">
      <c r="A58">
        <f ca="1">VLOOKUP(B58,qn,3)</f>
        <v>4</v>
      </c>
      <c r="B58">
        <v>2</v>
      </c>
      <c r="C58" t="s">
        <v>8</v>
      </c>
      <c r="D58" t="str">
        <f ca="1">VLOOKUP(A58,qa,2)</f>
        <v>分速70mで 700m進むには、何分かかりますか。</v>
      </c>
    </row>
    <row r="59" spans="1:14" ht="14.25" customHeight="1">
      <c r="D59" s="10" t="str">
        <f ca="1">VLOOKUP(A58,qa,3)</f>
        <v>70</v>
      </c>
      <c r="E59" s="22" t="str">
        <f ca="1">VLOOKUP(A58,qa,5)</f>
        <v>700</v>
      </c>
      <c r="H59" s="23" t="str">
        <f ca="1">VLOOKUP(A58,qa,6)</f>
        <v>700÷70＝10</v>
      </c>
    </row>
    <row r="60" spans="1:14" ht="14.25" customHeight="1">
      <c r="D60" s="11"/>
      <c r="E60" s="24"/>
      <c r="G60" t="s">
        <v>6</v>
      </c>
      <c r="H60" s="23"/>
      <c r="M60" s="25" t="str">
        <f ca="1">VLOOKUP(A58,qa,7)</f>
        <v>10分</v>
      </c>
      <c r="N60" s="25"/>
    </row>
    <row r="61" spans="1:14" ht="14.25" customHeight="1">
      <c r="D61" s="26"/>
      <c r="E61" s="8" t="str">
        <f ca="1">VLOOKUP(A58,qa,4)</f>
        <v/>
      </c>
      <c r="H61" s="23"/>
      <c r="L61" s="7" t="s">
        <v>7</v>
      </c>
      <c r="M61" s="27"/>
      <c r="N61" s="27"/>
    </row>
    <row r="62" spans="1:14" ht="14.25" customHeight="1"/>
    <row r="63" spans="1:14" ht="14.25" customHeight="1">
      <c r="A63">
        <f ca="1">VLOOKUP(B63,qn,3)</f>
        <v>2</v>
      </c>
      <c r="B63">
        <v>3</v>
      </c>
      <c r="C63" t="s">
        <v>8</v>
      </c>
      <c r="D63" t="str">
        <f ca="1">VLOOKUP(A63,qa,2)</f>
        <v>分速150mで 2分進むと、何m進みますか。</v>
      </c>
    </row>
    <row r="64" spans="1:14" ht="14.25" customHeight="1">
      <c r="D64" s="10" t="str">
        <f ca="1">VLOOKUP(A63,qa,3)</f>
        <v>150</v>
      </c>
      <c r="E64" s="22" t="str">
        <f ca="1">VLOOKUP(A63,qa,5)</f>
        <v/>
      </c>
      <c r="H64" s="23" t="str">
        <f ca="1">VLOOKUP(A63,qa,6)</f>
        <v>150×2＝300</v>
      </c>
    </row>
    <row r="65" spans="1:14" ht="14.25" customHeight="1">
      <c r="D65" s="11"/>
      <c r="E65" s="24"/>
      <c r="G65" t="s">
        <v>6</v>
      </c>
      <c r="H65" s="23"/>
      <c r="M65" s="25" t="str">
        <f ca="1">VLOOKUP(A63,qa,7)</f>
        <v>300m</v>
      </c>
      <c r="N65" s="25"/>
    </row>
    <row r="66" spans="1:14" ht="14.25" customHeight="1">
      <c r="D66" s="26"/>
      <c r="E66" s="8" t="str">
        <f ca="1">VLOOKUP(A63,qa,4)</f>
        <v>2</v>
      </c>
      <c r="H66" s="23"/>
      <c r="L66" s="7" t="s">
        <v>7</v>
      </c>
      <c r="M66" s="27"/>
      <c r="N66" s="27"/>
    </row>
    <row r="67" spans="1:14" ht="14.25" customHeight="1"/>
    <row r="68" spans="1:14" ht="14.25" customHeight="1">
      <c r="A68">
        <f ca="1">VLOOKUP(B68,qn,3)</f>
        <v>8</v>
      </c>
      <c r="B68">
        <v>4</v>
      </c>
      <c r="C68" t="s">
        <v>8</v>
      </c>
      <c r="D68" t="str">
        <f ca="1">VLOOKUP(A68,qa,2)</f>
        <v>12分で 720m進むとき、分速何mですか。</v>
      </c>
    </row>
    <row r="69" spans="1:14" ht="14.25" customHeight="1">
      <c r="D69" s="10" t="str">
        <f ca="1">VLOOKUP(A68,qa,3)</f>
        <v/>
      </c>
      <c r="E69" s="22" t="str">
        <f ca="1">VLOOKUP(A68,qa,5)</f>
        <v>720</v>
      </c>
      <c r="H69" s="23" t="str">
        <f ca="1">VLOOKUP(A68,qa,6)</f>
        <v>720÷12＝60</v>
      </c>
    </row>
    <row r="70" spans="1:14" ht="14.25" customHeight="1">
      <c r="D70" s="11"/>
      <c r="E70" s="24"/>
      <c r="G70" t="s">
        <v>6</v>
      </c>
      <c r="H70" s="23"/>
      <c r="M70" s="25" t="str">
        <f ca="1">VLOOKUP(A68,qa,7)</f>
        <v>分速60m</v>
      </c>
      <c r="N70" s="25"/>
    </row>
    <row r="71" spans="1:14" ht="14.25" customHeight="1">
      <c r="D71" s="26"/>
      <c r="E71" s="8" t="str">
        <f ca="1">VLOOKUP(A68,qa,4)</f>
        <v>12</v>
      </c>
      <c r="H71" s="23"/>
      <c r="L71" s="7" t="s">
        <v>7</v>
      </c>
      <c r="M71" s="27"/>
      <c r="N71" s="27"/>
    </row>
    <row r="72" spans="1:14" ht="14.25" customHeight="1"/>
    <row r="73" spans="1:14" ht="14.25" customHeight="1">
      <c r="A73">
        <f ca="1">VLOOKUP(B73,qn,3)</f>
        <v>6</v>
      </c>
      <c r="B73">
        <v>5</v>
      </c>
      <c r="C73" t="s">
        <v>8</v>
      </c>
      <c r="D73" t="str">
        <f ca="1">VLOOKUP(A73,qa,2)</f>
        <v>時速20kmで 140km進むには、何時間かかりますか。</v>
      </c>
    </row>
    <row r="74" spans="1:14" ht="14.25" customHeight="1">
      <c r="D74" s="10" t="str">
        <f ca="1">VLOOKUP(A73,qa,3)</f>
        <v>20</v>
      </c>
      <c r="E74" s="22" t="str">
        <f ca="1">VLOOKUP(A73,qa,5)</f>
        <v>140</v>
      </c>
      <c r="H74" s="23" t="str">
        <f ca="1">VLOOKUP(A73,qa,6)</f>
        <v>140÷20＝7</v>
      </c>
    </row>
    <row r="75" spans="1:14" ht="14.25" customHeight="1">
      <c r="D75" s="11"/>
      <c r="E75" s="24"/>
      <c r="G75" t="s">
        <v>6</v>
      </c>
      <c r="H75" s="23"/>
      <c r="M75" s="25" t="str">
        <f ca="1">VLOOKUP(A73,qa,7)</f>
        <v>7時間</v>
      </c>
      <c r="N75" s="25"/>
    </row>
    <row r="76" spans="1:14" ht="14.25" customHeight="1">
      <c r="D76" s="26"/>
      <c r="E76" s="8" t="str">
        <f ca="1">VLOOKUP(A73,qa,4)</f>
        <v/>
      </c>
      <c r="H76" s="23"/>
      <c r="L76" s="7" t="s">
        <v>7</v>
      </c>
      <c r="M76" s="27"/>
      <c r="N76" s="27"/>
    </row>
    <row r="77" spans="1:14" ht="14.25" customHeight="1"/>
    <row r="78" spans="1:14" ht="14.25" customHeight="1">
      <c r="A78">
        <f ca="1">VLOOKUP(B78,qn,3)</f>
        <v>7</v>
      </c>
      <c r="B78">
        <v>6</v>
      </c>
      <c r="C78" t="s">
        <v>8</v>
      </c>
      <c r="D78" t="str">
        <f ca="1">VLOOKUP(A78,qa,2)</f>
        <v>6分で 780m進むとき、分速何mですか。</v>
      </c>
    </row>
    <row r="79" spans="1:14" ht="14.25" customHeight="1">
      <c r="D79" s="10" t="str">
        <f ca="1">VLOOKUP(A78,qa,3)</f>
        <v/>
      </c>
      <c r="E79" s="22" t="str">
        <f ca="1">VLOOKUP(A78,qa,5)</f>
        <v>780</v>
      </c>
      <c r="H79" s="23" t="str">
        <f ca="1">VLOOKUP(A78,qa,6)</f>
        <v>780÷6＝130</v>
      </c>
    </row>
    <row r="80" spans="1:14" ht="14.25" customHeight="1">
      <c r="D80" s="11"/>
      <c r="E80" s="24"/>
      <c r="G80" t="s">
        <v>6</v>
      </c>
      <c r="H80" s="23"/>
      <c r="M80" s="25" t="str">
        <f ca="1">VLOOKUP(A78,qa,7)</f>
        <v>分速130m</v>
      </c>
      <c r="N80" s="25"/>
    </row>
    <row r="81" spans="1:14" ht="14.25" customHeight="1">
      <c r="D81" s="26"/>
      <c r="E81" s="8" t="str">
        <f ca="1">VLOOKUP(A78,qa,4)</f>
        <v>6</v>
      </c>
      <c r="H81" s="23"/>
      <c r="L81" s="7" t="s">
        <v>7</v>
      </c>
      <c r="M81" s="27"/>
      <c r="N81" s="27"/>
    </row>
    <row r="82" spans="1:14" ht="14.25" customHeight="1"/>
    <row r="83" spans="1:14" ht="14.25" customHeight="1">
      <c r="A83">
        <f ca="1">VLOOKUP(B83,qn,3)</f>
        <v>9</v>
      </c>
      <c r="B83">
        <v>7</v>
      </c>
      <c r="C83" t="s">
        <v>9</v>
      </c>
      <c r="D83" t="str">
        <f ca="1">VLOOKUP(A83,qa,2)</f>
        <v>9時間で 450km進むとき、時速何kmですか。</v>
      </c>
    </row>
    <row r="84" spans="1:14" ht="14.25" customHeight="1">
      <c r="D84" s="10" t="str">
        <f ca="1">VLOOKUP(A83,qa,3)</f>
        <v/>
      </c>
      <c r="E84" s="22" t="str">
        <f ca="1">VLOOKUP(A83,qa,5)</f>
        <v>450</v>
      </c>
      <c r="H84" s="23" t="str">
        <f ca="1">VLOOKUP(A83,qa,6)</f>
        <v>450÷9＝50</v>
      </c>
    </row>
    <row r="85" spans="1:14" ht="14.25" customHeight="1">
      <c r="D85" s="11"/>
      <c r="E85" s="24"/>
      <c r="G85" t="s">
        <v>6</v>
      </c>
      <c r="H85" s="23"/>
      <c r="M85" s="25" t="str">
        <f ca="1">VLOOKUP(A83,qa,7)</f>
        <v>時速50km</v>
      </c>
      <c r="N85" s="25"/>
    </row>
    <row r="86" spans="1:14" ht="14.25" customHeight="1">
      <c r="D86" s="26"/>
      <c r="E86" s="8" t="str">
        <f ca="1">VLOOKUP(A83,qa,4)</f>
        <v>9</v>
      </c>
      <c r="H86" s="23"/>
      <c r="L86" s="7" t="s">
        <v>7</v>
      </c>
      <c r="M86" s="27"/>
      <c r="N86" s="27"/>
    </row>
    <row r="87" spans="1:14" ht="14.25" customHeight="1"/>
    <row r="88" spans="1:14" ht="14.25" customHeight="1">
      <c r="A88">
        <f ca="1">VLOOKUP(B88,qn,3)</f>
        <v>5</v>
      </c>
      <c r="B88">
        <v>8</v>
      </c>
      <c r="C88" t="s">
        <v>9</v>
      </c>
      <c r="D88" t="str">
        <f ca="1">VLOOKUP(A88,qa,2)</f>
        <v>時速60kmで 480km進むには、何時間かかりますか。</v>
      </c>
    </row>
    <row r="89" spans="1:14" ht="14.25" customHeight="1">
      <c r="D89" s="10" t="str">
        <f ca="1">VLOOKUP(A88,qa,3)</f>
        <v>60</v>
      </c>
      <c r="E89" s="22" t="str">
        <f ca="1">VLOOKUP(A88,qa,5)</f>
        <v>480</v>
      </c>
      <c r="H89" s="23" t="str">
        <f ca="1">VLOOKUP(A88,qa,6)</f>
        <v>480÷60＝8</v>
      </c>
    </row>
    <row r="90" spans="1:14" ht="14.25" customHeight="1">
      <c r="D90" s="11"/>
      <c r="E90" s="24"/>
      <c r="G90" t="s">
        <v>6</v>
      </c>
      <c r="H90" s="23"/>
      <c r="M90" s="25" t="str">
        <f ca="1">VLOOKUP(A88,qa,7)</f>
        <v>8時間</v>
      </c>
      <c r="N90" s="25"/>
    </row>
    <row r="91" spans="1:14" ht="14.25" customHeight="1">
      <c r="D91" s="26"/>
      <c r="E91" s="8" t="str">
        <f ca="1">VLOOKUP(A88,qa,4)</f>
        <v/>
      </c>
      <c r="H91" s="23"/>
      <c r="L91" s="7" t="s">
        <v>7</v>
      </c>
      <c r="M91" s="27"/>
      <c r="N91" s="27"/>
    </row>
    <row r="92" spans="1:14" ht="14.25" customHeight="1"/>
    <row r="93" spans="1:14" ht="14.25" customHeight="1">
      <c r="A93">
        <f ca="1">VLOOKUP(B93,qn,3)</f>
        <v>1</v>
      </c>
      <c r="B93">
        <v>9</v>
      </c>
      <c r="C93" t="s">
        <v>9</v>
      </c>
      <c r="D93" t="str">
        <f ca="1">VLOOKUP(A93,qa,2)</f>
        <v>分速110mで 11分進むと、何m進みますか。</v>
      </c>
    </row>
    <row r="94" spans="1:14" ht="14.25" customHeight="1">
      <c r="D94" s="10" t="str">
        <f ca="1">VLOOKUP(A93,qa,3)</f>
        <v>110</v>
      </c>
      <c r="E94" s="22" t="str">
        <f ca="1">VLOOKUP(A93,qa,5)</f>
        <v/>
      </c>
      <c r="H94" s="23" t="str">
        <f ca="1">VLOOKUP(A93,qa,6)</f>
        <v>110×11＝1210</v>
      </c>
    </row>
    <row r="95" spans="1:14" ht="14.25" customHeight="1">
      <c r="D95" s="11"/>
      <c r="E95" s="24"/>
      <c r="G95" t="s">
        <v>6</v>
      </c>
      <c r="H95" s="23"/>
      <c r="M95" s="25" t="str">
        <f ca="1">VLOOKUP(A93,qa,7)</f>
        <v>1210m</v>
      </c>
      <c r="N95" s="25"/>
    </row>
    <row r="96" spans="1:14" ht="14.25" customHeight="1">
      <c r="D96" s="26"/>
      <c r="E96" s="8" t="str">
        <f ca="1">VLOOKUP(A93,qa,4)</f>
        <v>11</v>
      </c>
      <c r="H96" s="23"/>
      <c r="L96" s="7" t="s">
        <v>7</v>
      </c>
      <c r="M96" s="27"/>
      <c r="N96" s="27"/>
    </row>
    <row r="97" ht="14.25" customHeight="1"/>
  </sheetData>
  <mergeCells count="41">
    <mergeCell ref="P6:R8"/>
    <mergeCell ref="D89:D90"/>
    <mergeCell ref="E89:E90"/>
    <mergeCell ref="H89:H91"/>
    <mergeCell ref="M90:N91"/>
    <mergeCell ref="D94:D95"/>
    <mergeCell ref="E94:E95"/>
    <mergeCell ref="H94:H96"/>
    <mergeCell ref="M95:N96"/>
    <mergeCell ref="D79:D80"/>
    <mergeCell ref="E79:E80"/>
    <mergeCell ref="H79:H81"/>
    <mergeCell ref="M80:N81"/>
    <mergeCell ref="D84:D85"/>
    <mergeCell ref="E84:E85"/>
    <mergeCell ref="H84:H86"/>
    <mergeCell ref="M85:N86"/>
    <mergeCell ref="D69:D70"/>
    <mergeCell ref="E69:E70"/>
    <mergeCell ref="H69:H71"/>
    <mergeCell ref="M70:N71"/>
    <mergeCell ref="D74:D75"/>
    <mergeCell ref="E74:E75"/>
    <mergeCell ref="H74:H76"/>
    <mergeCell ref="M75:N76"/>
    <mergeCell ref="M55:N56"/>
    <mergeCell ref="D59:D60"/>
    <mergeCell ref="E59:E60"/>
    <mergeCell ref="H59:H61"/>
    <mergeCell ref="M60:N61"/>
    <mergeCell ref="D64:D65"/>
    <mergeCell ref="E64:E65"/>
    <mergeCell ref="H64:H66"/>
    <mergeCell ref="M65:N66"/>
    <mergeCell ref="F1:K1"/>
    <mergeCell ref="J2:J3"/>
    <mergeCell ref="K2:K3"/>
    <mergeCell ref="F51:K51"/>
    <mergeCell ref="D54:D55"/>
    <mergeCell ref="E54:E55"/>
    <mergeCell ref="H54:H56"/>
  </mergeCells>
  <phoneticPr fontId="1"/>
  <pageMargins left="0.45" right="0.34" top="0.21" bottom="0.35" header="0.15" footer="0.31496062992125984"/>
  <pageSetup paperSize="13" orientation="portrait" horizontalDpi="4294967293" verticalDpi="0" r:id="rId1"/>
  <rowBreaks count="1" manualBreakCount="1">
    <brk id="50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d</vt:lpstr>
      <vt:lpstr>P1</vt:lpstr>
      <vt:lpstr>P2</vt:lpstr>
      <vt:lpstr>'P1'!Print_Area</vt:lpstr>
      <vt:lpstr>'P2'!Print_Area</vt:lpstr>
      <vt:lpstr>qa</vt:lpstr>
      <vt:lpstr>qn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2016-01-29T02:21:00Z</cp:lastPrinted>
  <dcterms:created xsi:type="dcterms:W3CDTF">2015-05-15T01:15:00Z</dcterms:created>
  <dcterms:modified xsi:type="dcterms:W3CDTF">2016-01-29T02:43:58Z</dcterms:modified>
</cp:coreProperties>
</file>