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oru\work1\upl\"/>
    </mc:Choice>
  </mc:AlternateContent>
  <xr:revisionPtr revIDLastSave="0" documentId="8_{B2B08E3A-809A-4FBF-8CEA-D63931BDEF0A}" xr6:coauthVersionLast="34" xr6:coauthVersionMax="34" xr10:uidLastSave="{00000000-0000-0000-0000-000000000000}"/>
  <bookViews>
    <workbookView xWindow="0" yWindow="0" windowWidth="12330" windowHeight="7035" activeTab="1" xr2:uid="{971BA4A6-5B33-4083-971C-9E83834E6BE8}"/>
  </bookViews>
  <sheets>
    <sheet name="D" sheetId="1" r:id="rId1"/>
    <sheet name="PS1 " sheetId="7" r:id="rId2"/>
    <sheet name="PS2" sheetId="8" r:id="rId3"/>
    <sheet name="PA1" sheetId="2" r:id="rId4"/>
    <sheet name="PA2" sheetId="4" r:id="rId5"/>
    <sheet name="PB1" sheetId="5" r:id="rId6"/>
    <sheet name="PB2" sheetId="6" r:id="rId7"/>
  </sheets>
  <definedNames>
    <definedName name="_xlnm.Print_Area" localSheetId="3">'PA1'!$B$1:$N$70</definedName>
    <definedName name="_xlnm.Print_Area" localSheetId="4">'PA2'!$B$1:$N$70</definedName>
    <definedName name="_xlnm.Print_Area" localSheetId="5">'PB1'!$B$1:$N$70</definedName>
    <definedName name="_xlnm.Print_Area" localSheetId="6">'PB2'!$B$1:$N$70</definedName>
    <definedName name="_xlnm.Print_Area" localSheetId="1">'PS1 '!$B$1:$N$72</definedName>
    <definedName name="_xlnm.Print_Area" localSheetId="2">'PS2'!$B$1:$N$72</definedName>
    <definedName name="sa">D!$K$53:$N$76</definedName>
    <definedName name="sb">D!$K$23:$N$46</definedName>
    <definedName name="sc">D!$K$2:$N$19</definedName>
    <definedName name="ta">D!$Q$53:$T$76</definedName>
    <definedName name="tb">D!$Q$23:$T$46</definedName>
    <definedName name="tc">D!$P$2:$S$19</definedName>
  </definedName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" i="8" l="1"/>
  <c r="K60" i="8"/>
  <c r="K48" i="8"/>
  <c r="D72" i="8"/>
  <c r="D60" i="8"/>
  <c r="D48" i="8"/>
  <c r="B52" i="8"/>
  <c r="I48" i="8"/>
  <c r="B48" i="8"/>
  <c r="I44" i="8"/>
  <c r="B44" i="8"/>
  <c r="I7" i="8"/>
  <c r="B7" i="8"/>
  <c r="B48" i="7"/>
  <c r="I44" i="7"/>
  <c r="B44" i="7"/>
  <c r="B11" i="7"/>
  <c r="B15" i="7" s="1"/>
  <c r="I7" i="7"/>
  <c r="I11" i="7" s="1"/>
  <c r="I15" i="7" s="1"/>
  <c r="B7" i="7"/>
  <c r="O7" i="1"/>
  <c r="O10" i="1" s="1"/>
  <c r="O13" i="1" s="1"/>
  <c r="O16" i="1" s="1"/>
  <c r="O19" i="1" s="1"/>
  <c r="Q19" i="1" s="1"/>
  <c r="O6" i="1"/>
  <c r="O9" i="1" s="1"/>
  <c r="O12" i="1" s="1"/>
  <c r="O15" i="1" s="1"/>
  <c r="O18" i="1" s="1"/>
  <c r="Q18" i="1" s="1"/>
  <c r="O5" i="1"/>
  <c r="O8" i="1" s="1"/>
  <c r="C19" i="1"/>
  <c r="C16" i="1"/>
  <c r="D16" i="1" s="1"/>
  <c r="I16" i="1" s="1"/>
  <c r="B15" i="1"/>
  <c r="D15" i="1" s="1"/>
  <c r="B14" i="1"/>
  <c r="G14" i="1" s="1"/>
  <c r="M14" i="1" s="1"/>
  <c r="R4" i="1" s="1"/>
  <c r="D19" i="1"/>
  <c r="I19" i="1" s="1"/>
  <c r="D18" i="1"/>
  <c r="C17" i="1"/>
  <c r="H17" i="1" s="1"/>
  <c r="L17" i="1" s="1"/>
  <c r="Q13" i="1" s="1"/>
  <c r="D13" i="1"/>
  <c r="I13" i="1" s="1"/>
  <c r="C13" i="1"/>
  <c r="D12" i="1"/>
  <c r="I12" i="1" s="1"/>
  <c r="B12" i="1"/>
  <c r="G12" i="1" s="1"/>
  <c r="M12" i="1" s="1"/>
  <c r="R15" i="1" s="1"/>
  <c r="C11" i="1"/>
  <c r="H11" i="1" s="1"/>
  <c r="L11" i="1" s="1"/>
  <c r="K3" i="8" s="1"/>
  <c r="B11" i="1"/>
  <c r="G11" i="1" s="1"/>
  <c r="M11" i="1" s="1"/>
  <c r="L40" i="8" s="1"/>
  <c r="C10" i="1"/>
  <c r="H10" i="1" s="1"/>
  <c r="D9" i="1"/>
  <c r="I9" i="1" s="1"/>
  <c r="B9" i="1"/>
  <c r="G9" i="1" s="1"/>
  <c r="M9" i="1" s="1"/>
  <c r="E68" i="8" s="1"/>
  <c r="B8" i="1"/>
  <c r="G8" i="1" s="1"/>
  <c r="M8" i="1" s="1"/>
  <c r="R3" i="1" s="1"/>
  <c r="D7" i="1"/>
  <c r="I7" i="1" s="1"/>
  <c r="C7" i="1"/>
  <c r="D6" i="1"/>
  <c r="I6" i="1" s="1"/>
  <c r="N6" i="1" s="1"/>
  <c r="F56" i="8" s="1"/>
  <c r="B6" i="1"/>
  <c r="G6" i="1" s="1"/>
  <c r="M6" i="1" s="1"/>
  <c r="E56" i="8" s="1"/>
  <c r="C5" i="1"/>
  <c r="H5" i="1" s="1"/>
  <c r="L5" i="1" s="1"/>
  <c r="D52" i="8" s="1"/>
  <c r="B5" i="1"/>
  <c r="G5" i="1" s="1"/>
  <c r="M5" i="1" s="1"/>
  <c r="E52" i="8" s="1"/>
  <c r="D3" i="1"/>
  <c r="B3" i="1"/>
  <c r="D4" i="1"/>
  <c r="I4" i="1" s="1"/>
  <c r="C4" i="1"/>
  <c r="H4" i="1" s="1"/>
  <c r="B2" i="1"/>
  <c r="G2" i="1" s="1"/>
  <c r="M2" i="1" s="1"/>
  <c r="R2" i="1" s="1"/>
  <c r="E40" i="7" s="1"/>
  <c r="C2" i="1"/>
  <c r="B18" i="1"/>
  <c r="G18" i="1" s="1"/>
  <c r="M18" i="1" s="1"/>
  <c r="R16" i="1" s="1"/>
  <c r="B17" i="1"/>
  <c r="G17" i="1" s="1"/>
  <c r="M17" i="1" s="1"/>
  <c r="L64" i="8" s="1"/>
  <c r="D10" i="1"/>
  <c r="I10" i="1" s="1"/>
  <c r="C8" i="1"/>
  <c r="H8" i="1" s="1"/>
  <c r="L8" i="1" s="1"/>
  <c r="Q3" i="1" s="1"/>
  <c r="D7" i="7" s="1"/>
  <c r="D64" i="8" l="1"/>
  <c r="Q10" i="1"/>
  <c r="E64" i="8"/>
  <c r="K40" i="8"/>
  <c r="L44" i="8"/>
  <c r="L52" i="8"/>
  <c r="K64" i="8"/>
  <c r="L68" i="8"/>
  <c r="B56" i="8"/>
  <c r="B11" i="8"/>
  <c r="E40" i="8"/>
  <c r="I52" i="8"/>
  <c r="I11" i="8"/>
  <c r="K11" i="7"/>
  <c r="E44" i="7"/>
  <c r="O11" i="1"/>
  <c r="O14" i="1" s="1"/>
  <c r="Q8" i="1"/>
  <c r="I19" i="7"/>
  <c r="B19" i="7"/>
  <c r="Q11" i="1"/>
  <c r="Q12" i="1"/>
  <c r="R14" i="1"/>
  <c r="R12" i="1"/>
  <c r="R13" i="1"/>
  <c r="I48" i="7"/>
  <c r="D44" i="7"/>
  <c r="E48" i="7"/>
  <c r="L44" i="7"/>
  <c r="R11" i="1"/>
  <c r="R6" i="1"/>
  <c r="Q9" i="1"/>
  <c r="B52" i="7"/>
  <c r="I18" i="1"/>
  <c r="N18" i="1" s="1"/>
  <c r="N9" i="1"/>
  <c r="G15" i="1"/>
  <c r="M15" i="1" s="1"/>
  <c r="I15" i="1"/>
  <c r="N15" i="1" s="1"/>
  <c r="H16" i="1"/>
  <c r="C14" i="1"/>
  <c r="H14" i="1" s="1"/>
  <c r="L14" i="1" s="1"/>
  <c r="C3" i="1"/>
  <c r="H3" i="1" s="1"/>
  <c r="L3" i="1" s="1"/>
  <c r="I3" i="1"/>
  <c r="N3" i="1" s="1"/>
  <c r="F44" i="8" s="1"/>
  <c r="D2" i="1"/>
  <c r="I2" i="1" s="1"/>
  <c r="N2" i="1" s="1"/>
  <c r="B13" i="1"/>
  <c r="G13" i="1" s="1"/>
  <c r="M13" i="1" s="1"/>
  <c r="H2" i="1"/>
  <c r="L2" i="1" s="1"/>
  <c r="B7" i="1"/>
  <c r="G7" i="1" s="1"/>
  <c r="M7" i="1" s="1"/>
  <c r="E60" i="8" s="1"/>
  <c r="C18" i="1"/>
  <c r="H18" i="1" s="1"/>
  <c r="L18" i="1" s="1"/>
  <c r="C6" i="1"/>
  <c r="H6" i="1" s="1"/>
  <c r="L6" i="1" s="1"/>
  <c r="N10" i="1"/>
  <c r="D11" i="1"/>
  <c r="H7" i="1"/>
  <c r="N7" i="1" s="1"/>
  <c r="F60" i="8" s="1"/>
  <c r="D5" i="1"/>
  <c r="I5" i="1" s="1"/>
  <c r="N5" i="1" s="1"/>
  <c r="C12" i="1"/>
  <c r="H12" i="1" s="1"/>
  <c r="L12" i="1" s="1"/>
  <c r="B19" i="1"/>
  <c r="G19" i="1" s="1"/>
  <c r="M19" i="1" s="1"/>
  <c r="C9" i="1"/>
  <c r="H9" i="1" s="1"/>
  <c r="L9" i="1" s="1"/>
  <c r="N12" i="1"/>
  <c r="H13" i="1"/>
  <c r="N13" i="1" s="1"/>
  <c r="D17" i="1"/>
  <c r="G3" i="1"/>
  <c r="M3" i="1" s="1"/>
  <c r="E44" i="8" s="1"/>
  <c r="C15" i="1"/>
  <c r="H15" i="1" s="1"/>
  <c r="L15" i="1" s="1"/>
  <c r="H19" i="1"/>
  <c r="N19" i="1" s="1"/>
  <c r="N4" i="1"/>
  <c r="F48" i="8" s="1"/>
  <c r="N16" i="1"/>
  <c r="B4" i="1"/>
  <c r="G4" i="1" s="1"/>
  <c r="M4" i="1" s="1"/>
  <c r="D8" i="1"/>
  <c r="I8" i="1" s="1"/>
  <c r="N8" i="1" s="1"/>
  <c r="B10" i="1"/>
  <c r="G10" i="1" s="1"/>
  <c r="M10" i="1" s="1"/>
  <c r="B16" i="1"/>
  <c r="G16" i="1" s="1"/>
  <c r="M16" i="1" s="1"/>
  <c r="B46" i="6"/>
  <c r="I42" i="6"/>
  <c r="B42" i="6"/>
  <c r="B11" i="6"/>
  <c r="B15" i="6" s="1"/>
  <c r="I7" i="6"/>
  <c r="I11" i="6" s="1"/>
  <c r="I15" i="6" s="1"/>
  <c r="B7" i="6"/>
  <c r="I42" i="5"/>
  <c r="B42" i="5"/>
  <c r="B46" i="5" s="1"/>
  <c r="I7" i="5"/>
  <c r="I11" i="5" s="1"/>
  <c r="I15" i="5" s="1"/>
  <c r="B7" i="5"/>
  <c r="B11" i="5" s="1"/>
  <c r="B15" i="5" s="1"/>
  <c r="I42" i="4"/>
  <c r="I46" i="4" s="1"/>
  <c r="B42" i="4"/>
  <c r="B11" i="4"/>
  <c r="B15" i="4" s="1"/>
  <c r="I7" i="4"/>
  <c r="I11" i="4" s="1"/>
  <c r="B7" i="4"/>
  <c r="I42" i="2"/>
  <c r="B42" i="2"/>
  <c r="R58" i="1"/>
  <c r="R55" i="1"/>
  <c r="R28" i="1"/>
  <c r="R25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B46" i="1"/>
  <c r="G46" i="1" s="1"/>
  <c r="M46" i="1" s="1"/>
  <c r="B76" i="1"/>
  <c r="D76" i="1" s="1"/>
  <c r="E76" i="1"/>
  <c r="J76" i="1" s="1"/>
  <c r="N76" i="1" s="1"/>
  <c r="B71" i="1"/>
  <c r="D71" i="1" s="1"/>
  <c r="E71" i="1"/>
  <c r="J71" i="1" s="1"/>
  <c r="N71" i="1" s="1"/>
  <c r="D58" i="1"/>
  <c r="I58" i="1" s="1"/>
  <c r="C58" i="1"/>
  <c r="H58" i="1" s="1"/>
  <c r="B27" i="1"/>
  <c r="D55" i="1"/>
  <c r="I55" i="1" s="1"/>
  <c r="C55" i="1"/>
  <c r="H55" i="1" s="1"/>
  <c r="E46" i="1"/>
  <c r="J46" i="1" s="1"/>
  <c r="N46" i="1" s="1"/>
  <c r="B41" i="1"/>
  <c r="D41" i="1" s="1"/>
  <c r="I41" i="1" s="1"/>
  <c r="E41" i="1"/>
  <c r="J41" i="1" s="1"/>
  <c r="N41" i="1" s="1"/>
  <c r="D28" i="1"/>
  <c r="I28" i="1" s="1"/>
  <c r="C28" i="1"/>
  <c r="H28" i="1" s="1"/>
  <c r="D25" i="1"/>
  <c r="C25" i="1"/>
  <c r="C23" i="1"/>
  <c r="Q7" i="1" l="1"/>
  <c r="K56" i="8"/>
  <c r="S15" i="1"/>
  <c r="M19" i="7" s="1"/>
  <c r="M44" i="8"/>
  <c r="Q4" i="1"/>
  <c r="K52" i="8"/>
  <c r="R10" i="1"/>
  <c r="L60" i="8"/>
  <c r="S10" i="1"/>
  <c r="M60" i="8"/>
  <c r="Q6" i="1"/>
  <c r="D19" i="7" s="1"/>
  <c r="D68" i="8"/>
  <c r="Q16" i="1"/>
  <c r="K68" i="8"/>
  <c r="S16" i="1"/>
  <c r="M68" i="8"/>
  <c r="R8" i="1"/>
  <c r="E48" i="8"/>
  <c r="Q14" i="1"/>
  <c r="K15" i="7" s="1"/>
  <c r="D56" i="8"/>
  <c r="R9" i="1"/>
  <c r="E72" i="8"/>
  <c r="R19" i="1"/>
  <c r="L72" i="8"/>
  <c r="S7" i="1"/>
  <c r="M56" i="8"/>
  <c r="S11" i="1"/>
  <c r="F52" i="8"/>
  <c r="R18" i="1"/>
  <c r="L48" i="8"/>
  <c r="S6" i="1"/>
  <c r="F19" i="7" s="1"/>
  <c r="F68" i="8"/>
  <c r="S3" i="1"/>
  <c r="F64" i="8"/>
  <c r="S19" i="1"/>
  <c r="M72" i="8"/>
  <c r="S18" i="1"/>
  <c r="M48" i="8"/>
  <c r="Q15" i="1"/>
  <c r="K44" i="8"/>
  <c r="S9" i="1"/>
  <c r="F72" i="8"/>
  <c r="D7" i="8"/>
  <c r="D44" i="8"/>
  <c r="R7" i="1"/>
  <c r="L56" i="8"/>
  <c r="B60" i="8"/>
  <c r="R5" i="1"/>
  <c r="E52" i="7" s="1"/>
  <c r="S2" i="1"/>
  <c r="F3" i="8"/>
  <c r="F40" i="8"/>
  <c r="I56" i="8"/>
  <c r="M7" i="8"/>
  <c r="S8" i="1"/>
  <c r="S5" i="1"/>
  <c r="F7" i="8"/>
  <c r="F23" i="7"/>
  <c r="K7" i="8"/>
  <c r="K11" i="8"/>
  <c r="I15" i="8"/>
  <c r="M11" i="8"/>
  <c r="K19" i="7"/>
  <c r="Q2" i="1"/>
  <c r="D3" i="8"/>
  <c r="D40" i="8"/>
  <c r="Q5" i="1"/>
  <c r="B15" i="8"/>
  <c r="F11" i="8"/>
  <c r="D11" i="8"/>
  <c r="L40" i="7"/>
  <c r="K44" i="7"/>
  <c r="K7" i="7"/>
  <c r="K40" i="7"/>
  <c r="K3" i="7"/>
  <c r="F40" i="7"/>
  <c r="F3" i="7"/>
  <c r="F44" i="7"/>
  <c r="F7" i="7"/>
  <c r="D40" i="7"/>
  <c r="D3" i="7"/>
  <c r="M40" i="7"/>
  <c r="M3" i="7"/>
  <c r="D48" i="7"/>
  <c r="D11" i="7"/>
  <c r="B23" i="7"/>
  <c r="D23" i="7" s="1"/>
  <c r="I23" i="7"/>
  <c r="K23" i="7" s="1"/>
  <c r="O17" i="1"/>
  <c r="Q17" i="1" s="1"/>
  <c r="S14" i="1"/>
  <c r="M15" i="7" s="1"/>
  <c r="D52" i="7"/>
  <c r="F52" i="7"/>
  <c r="B56" i="7"/>
  <c r="K48" i="7"/>
  <c r="I52" i="7"/>
  <c r="L48" i="7"/>
  <c r="D14" i="1"/>
  <c r="I17" i="1"/>
  <c r="N17" i="1" s="1"/>
  <c r="I11" i="1"/>
  <c r="N11" i="1" s="1"/>
  <c r="M40" i="8" s="1"/>
  <c r="G71" i="1"/>
  <c r="M71" i="1" s="1"/>
  <c r="D11" i="5"/>
  <c r="I19" i="6"/>
  <c r="B19" i="6"/>
  <c r="I46" i="6"/>
  <c r="B50" i="6"/>
  <c r="I19" i="5"/>
  <c r="B19" i="5"/>
  <c r="D46" i="5"/>
  <c r="I46" i="5"/>
  <c r="B50" i="5"/>
  <c r="I15" i="4"/>
  <c r="B19" i="4"/>
  <c r="I50" i="4"/>
  <c r="B46" i="4"/>
  <c r="B46" i="2"/>
  <c r="I46" i="2"/>
  <c r="G76" i="1"/>
  <c r="M76" i="1" s="1"/>
  <c r="I76" i="1"/>
  <c r="C76" i="1"/>
  <c r="H76" i="1" s="1"/>
  <c r="C71" i="1"/>
  <c r="H71" i="1" s="1"/>
  <c r="I71" i="1"/>
  <c r="N58" i="1"/>
  <c r="T58" i="1" s="1"/>
  <c r="B58" i="1"/>
  <c r="G58" i="1" s="1"/>
  <c r="M58" i="1" s="1"/>
  <c r="S58" i="1" s="1"/>
  <c r="B55" i="1"/>
  <c r="G55" i="1" s="1"/>
  <c r="M55" i="1" s="1"/>
  <c r="S55" i="1" s="1"/>
  <c r="N55" i="1"/>
  <c r="T55" i="1" s="1"/>
  <c r="D46" i="1"/>
  <c r="C46" i="1" s="1"/>
  <c r="H46" i="1" s="1"/>
  <c r="G41" i="1"/>
  <c r="M41" i="1" s="1"/>
  <c r="N28" i="1"/>
  <c r="T28" i="1" s="1"/>
  <c r="C41" i="1"/>
  <c r="H41" i="1" s="1"/>
  <c r="L41" i="1" s="1"/>
  <c r="B28" i="1"/>
  <c r="G28" i="1" s="1"/>
  <c r="M28" i="1" s="1"/>
  <c r="S28" i="1" s="1"/>
  <c r="H25" i="1"/>
  <c r="I7" i="2"/>
  <c r="B7" i="2"/>
  <c r="B11" i="2" s="1"/>
  <c r="O29" i="1"/>
  <c r="P29" i="1" s="1"/>
  <c r="P59" i="1" s="1"/>
  <c r="E61" i="1"/>
  <c r="D60" i="1"/>
  <c r="I60" i="1" s="1"/>
  <c r="B59" i="1"/>
  <c r="G59" i="1" s="1"/>
  <c r="M59" i="1" s="1"/>
  <c r="D75" i="1"/>
  <c r="B75" i="1" s="1"/>
  <c r="E75" i="1"/>
  <c r="J75" i="1" s="1"/>
  <c r="C74" i="1"/>
  <c r="D74" i="1"/>
  <c r="I74" i="1" s="1"/>
  <c r="E73" i="1"/>
  <c r="J73" i="1" s="1"/>
  <c r="D73" i="1"/>
  <c r="I73" i="1" s="1"/>
  <c r="D72" i="1"/>
  <c r="I72" i="1" s="1"/>
  <c r="C72" i="1"/>
  <c r="H72" i="1" s="1"/>
  <c r="L72" i="1" s="1"/>
  <c r="B72" i="1"/>
  <c r="G72" i="1" s="1"/>
  <c r="M72" i="1" s="1"/>
  <c r="D70" i="1"/>
  <c r="B70" i="1" s="1"/>
  <c r="G70" i="1" s="1"/>
  <c r="M70" i="1" s="1"/>
  <c r="E70" i="1"/>
  <c r="J70" i="1" s="1"/>
  <c r="B69" i="1"/>
  <c r="G69" i="1" s="1"/>
  <c r="M69" i="1" s="1"/>
  <c r="D69" i="1"/>
  <c r="I69" i="1" s="1"/>
  <c r="E69" i="1"/>
  <c r="J69" i="1" s="1"/>
  <c r="C68" i="1"/>
  <c r="H68" i="1" s="1"/>
  <c r="L68" i="1" s="1"/>
  <c r="D68" i="1"/>
  <c r="B68" i="1" s="1"/>
  <c r="D67" i="1"/>
  <c r="I67" i="1" s="1"/>
  <c r="C67" i="1"/>
  <c r="H67" i="1" s="1"/>
  <c r="L67" i="1" s="1"/>
  <c r="B67" i="1"/>
  <c r="G67" i="1" s="1"/>
  <c r="M67" i="1" s="1"/>
  <c r="E66" i="1"/>
  <c r="J66" i="1" s="1"/>
  <c r="D66" i="1"/>
  <c r="I66" i="1" s="1"/>
  <c r="B66" i="1"/>
  <c r="B62" i="1"/>
  <c r="G62" i="1" s="1"/>
  <c r="M62" i="1" s="1"/>
  <c r="D65" i="1"/>
  <c r="B65" i="1"/>
  <c r="C65" i="1" s="1"/>
  <c r="C64" i="1"/>
  <c r="H64" i="1" s="1"/>
  <c r="L64" i="1" s="1"/>
  <c r="C63" i="1"/>
  <c r="H63" i="1" s="1"/>
  <c r="L63" i="1" s="1"/>
  <c r="D64" i="1"/>
  <c r="I64" i="1" s="1"/>
  <c r="B64" i="1"/>
  <c r="G64" i="1" s="1"/>
  <c r="M64" i="1" s="1"/>
  <c r="D63" i="1"/>
  <c r="I63" i="1" s="1"/>
  <c r="B63" i="1"/>
  <c r="G63" i="1" s="1"/>
  <c r="M63" i="1" s="1"/>
  <c r="E62" i="1"/>
  <c r="J62" i="1" s="1"/>
  <c r="D62" i="1"/>
  <c r="J61" i="1"/>
  <c r="D61" i="1"/>
  <c r="I61" i="1" s="1"/>
  <c r="B61" i="1"/>
  <c r="G61" i="1" s="1"/>
  <c r="M61" i="1" s="1"/>
  <c r="B60" i="1"/>
  <c r="C60" i="1" s="1"/>
  <c r="C59" i="1"/>
  <c r="H59" i="1" s="1"/>
  <c r="L59" i="1" s="1"/>
  <c r="D57" i="1"/>
  <c r="I57" i="1" s="1"/>
  <c r="C56" i="1"/>
  <c r="H56" i="1" s="1"/>
  <c r="B56" i="1"/>
  <c r="G56" i="1" s="1"/>
  <c r="D24" i="1"/>
  <c r="B24" i="1"/>
  <c r="D54" i="1"/>
  <c r="B54" i="1"/>
  <c r="C53" i="1"/>
  <c r="H53" i="1" s="1"/>
  <c r="B53" i="1"/>
  <c r="G53" i="1" s="1"/>
  <c r="B73" i="1"/>
  <c r="D59" i="1"/>
  <c r="I59" i="1" s="1"/>
  <c r="B57" i="1"/>
  <c r="G57" i="1" s="1"/>
  <c r="B31" i="1"/>
  <c r="D36" i="1"/>
  <c r="I36" i="1" s="1"/>
  <c r="B36" i="1"/>
  <c r="G36" i="1" s="1"/>
  <c r="M36" i="1" s="1"/>
  <c r="E45" i="1"/>
  <c r="J45" i="1" s="1"/>
  <c r="D45" i="1"/>
  <c r="B45" i="1" s="1"/>
  <c r="G45" i="1" s="1"/>
  <c r="M45" i="1" s="1"/>
  <c r="C44" i="1"/>
  <c r="H44" i="1" s="1"/>
  <c r="L44" i="1" s="1"/>
  <c r="D44" i="1"/>
  <c r="B44" i="1" s="1"/>
  <c r="E43" i="1"/>
  <c r="J43" i="1" s="1"/>
  <c r="D43" i="1"/>
  <c r="I43" i="1" s="1"/>
  <c r="B43" i="1"/>
  <c r="G43" i="1" s="1"/>
  <c r="M43" i="1" s="1"/>
  <c r="D42" i="1"/>
  <c r="I42" i="1" s="1"/>
  <c r="C42" i="1"/>
  <c r="H42" i="1" s="1"/>
  <c r="L42" i="1" s="1"/>
  <c r="B42" i="1"/>
  <c r="G42" i="1" s="1"/>
  <c r="M42" i="1" s="1"/>
  <c r="D40" i="1"/>
  <c r="B40" i="1" s="1"/>
  <c r="G40" i="1" s="1"/>
  <c r="M40" i="1" s="1"/>
  <c r="E40" i="1"/>
  <c r="J40" i="1" s="1"/>
  <c r="B39" i="1"/>
  <c r="G39" i="1" s="1"/>
  <c r="M39" i="1" s="1"/>
  <c r="D39" i="1"/>
  <c r="I39" i="1" s="1"/>
  <c r="E39" i="1"/>
  <c r="J39" i="1" s="1"/>
  <c r="B37" i="1"/>
  <c r="G37" i="1" s="1"/>
  <c r="M37" i="1" s="1"/>
  <c r="D38" i="1"/>
  <c r="B38" i="1" s="1"/>
  <c r="G38" i="1" s="1"/>
  <c r="M38" i="1" s="1"/>
  <c r="C38" i="1"/>
  <c r="H38" i="1" s="1"/>
  <c r="L38" i="1" s="1"/>
  <c r="C37" i="1"/>
  <c r="H37" i="1" s="1"/>
  <c r="L37" i="1" s="1"/>
  <c r="D37" i="1"/>
  <c r="I37" i="1" s="1"/>
  <c r="E36" i="1"/>
  <c r="J36" i="1" s="1"/>
  <c r="D35" i="1"/>
  <c r="I35" i="1" s="1"/>
  <c r="B35" i="1"/>
  <c r="G35" i="1" s="1"/>
  <c r="M35" i="1" s="1"/>
  <c r="D34" i="1"/>
  <c r="I34" i="1" s="1"/>
  <c r="C34" i="1"/>
  <c r="H34" i="1" s="1"/>
  <c r="L34" i="1" s="1"/>
  <c r="B34" i="1"/>
  <c r="G34" i="1" s="1"/>
  <c r="M34" i="1" s="1"/>
  <c r="D33" i="1"/>
  <c r="I33" i="1" s="1"/>
  <c r="C33" i="1"/>
  <c r="H33" i="1" s="1"/>
  <c r="L33" i="1" s="1"/>
  <c r="B33" i="1"/>
  <c r="G33" i="1" s="1"/>
  <c r="M33" i="1" s="1"/>
  <c r="B26" i="1"/>
  <c r="G26" i="1" s="1"/>
  <c r="M26" i="1" s="1"/>
  <c r="S26" i="1" s="1"/>
  <c r="B32" i="1"/>
  <c r="G32" i="1" s="1"/>
  <c r="M32" i="1" s="1"/>
  <c r="E32" i="1"/>
  <c r="J32" i="1" s="1"/>
  <c r="D32" i="1"/>
  <c r="I32" i="1" s="1"/>
  <c r="E31" i="1"/>
  <c r="J31" i="1" s="1"/>
  <c r="D31" i="1"/>
  <c r="I31" i="1" s="1"/>
  <c r="D30" i="1"/>
  <c r="I30" i="1" s="1"/>
  <c r="B30" i="1"/>
  <c r="C30" i="1" s="1"/>
  <c r="H30" i="1" s="1"/>
  <c r="L30" i="1" s="1"/>
  <c r="D29" i="1"/>
  <c r="I29" i="1" s="1"/>
  <c r="B29" i="1"/>
  <c r="G29" i="1" s="1"/>
  <c r="M29" i="1" s="1"/>
  <c r="C29" i="1"/>
  <c r="H29" i="1" s="1"/>
  <c r="L29" i="1" s="1"/>
  <c r="G27" i="1"/>
  <c r="M27" i="1" s="1"/>
  <c r="S27" i="1" s="1"/>
  <c r="D27" i="1"/>
  <c r="I27" i="1" s="1"/>
  <c r="N27" i="1" s="1"/>
  <c r="T27" i="1" s="1"/>
  <c r="C26" i="1"/>
  <c r="H26" i="1" s="1"/>
  <c r="L26" i="1" s="1"/>
  <c r="R26" i="1" s="1"/>
  <c r="D15" i="5" s="1"/>
  <c r="H23" i="1"/>
  <c r="L23" i="1" s="1"/>
  <c r="R23" i="1" s="1"/>
  <c r="B23" i="1"/>
  <c r="G23" i="1" s="1"/>
  <c r="M23" i="1" s="1"/>
  <c r="S23" i="1" s="1"/>
  <c r="E38" i="5" s="1"/>
  <c r="S13" i="1" l="1"/>
  <c r="M48" i="7" s="1"/>
  <c r="M64" i="8"/>
  <c r="I19" i="8"/>
  <c r="K15" i="8"/>
  <c r="D15" i="8"/>
  <c r="B19" i="8"/>
  <c r="F15" i="8"/>
  <c r="S12" i="1"/>
  <c r="M44" i="7" s="1"/>
  <c r="M3" i="8"/>
  <c r="F15" i="7"/>
  <c r="D15" i="7"/>
  <c r="I60" i="8"/>
  <c r="M23" i="7"/>
  <c r="B64" i="8"/>
  <c r="M11" i="7"/>
  <c r="L52" i="7"/>
  <c r="K52" i="7"/>
  <c r="I56" i="7"/>
  <c r="M52" i="7"/>
  <c r="I27" i="7"/>
  <c r="K27" i="7" s="1"/>
  <c r="S17" i="1"/>
  <c r="M27" i="7" s="1"/>
  <c r="E56" i="7"/>
  <c r="D56" i="7"/>
  <c r="B60" i="7"/>
  <c r="F56" i="7"/>
  <c r="R17" i="1"/>
  <c r="B27" i="7"/>
  <c r="D27" i="7" s="1"/>
  <c r="I14" i="1"/>
  <c r="N14" i="1" s="1"/>
  <c r="F19" i="5"/>
  <c r="B23" i="6"/>
  <c r="B54" i="6"/>
  <c r="I50" i="6"/>
  <c r="I23" i="6"/>
  <c r="D38" i="5"/>
  <c r="D3" i="5"/>
  <c r="B23" i="5"/>
  <c r="D23" i="5" s="1"/>
  <c r="D50" i="5"/>
  <c r="E50" i="5"/>
  <c r="B54" i="5"/>
  <c r="I50" i="5"/>
  <c r="I23" i="5"/>
  <c r="I54" i="4"/>
  <c r="I19" i="4"/>
  <c r="B50" i="4"/>
  <c r="B23" i="4"/>
  <c r="I50" i="2"/>
  <c r="F46" i="2"/>
  <c r="E46" i="2"/>
  <c r="D46" i="2"/>
  <c r="B50" i="2"/>
  <c r="P40" i="1"/>
  <c r="P70" i="1" s="1"/>
  <c r="P37" i="1"/>
  <c r="P67" i="1" s="1"/>
  <c r="P33" i="1"/>
  <c r="P63" i="1" s="1"/>
  <c r="P34" i="1"/>
  <c r="P64" i="1" s="1"/>
  <c r="P36" i="1"/>
  <c r="P66" i="1" s="1"/>
  <c r="P43" i="1"/>
  <c r="P73" i="1" s="1"/>
  <c r="P46" i="1"/>
  <c r="P76" i="1" s="1"/>
  <c r="P30" i="1"/>
  <c r="P60" i="1" s="1"/>
  <c r="P32" i="1"/>
  <c r="P62" i="1" s="1"/>
  <c r="P39" i="1"/>
  <c r="P69" i="1" s="1"/>
  <c r="P42" i="1"/>
  <c r="P72" i="1" s="1"/>
  <c r="P45" i="1"/>
  <c r="P75" i="1" s="1"/>
  <c r="P44" i="1"/>
  <c r="P74" i="1" s="1"/>
  <c r="P31" i="1"/>
  <c r="P61" i="1" s="1"/>
  <c r="P35" i="1"/>
  <c r="P65" i="1" s="1"/>
  <c r="P38" i="1"/>
  <c r="P68" i="1" s="1"/>
  <c r="P41" i="1"/>
  <c r="P71" i="1" s="1"/>
  <c r="L76" i="1"/>
  <c r="L71" i="1"/>
  <c r="N73" i="1"/>
  <c r="M56" i="1"/>
  <c r="N66" i="1"/>
  <c r="N69" i="1"/>
  <c r="L53" i="1"/>
  <c r="R53" i="1" s="1"/>
  <c r="M53" i="1"/>
  <c r="N57" i="1"/>
  <c r="T57" i="1" s="1"/>
  <c r="N61" i="1"/>
  <c r="I46" i="1"/>
  <c r="L46" i="1" s="1"/>
  <c r="I11" i="2"/>
  <c r="B15" i="2"/>
  <c r="B19" i="2" s="1"/>
  <c r="B23" i="2" s="1"/>
  <c r="I68" i="1"/>
  <c r="G65" i="1"/>
  <c r="M65" i="1" s="1"/>
  <c r="C66" i="1"/>
  <c r="H66" i="1" s="1"/>
  <c r="L66" i="1" s="1"/>
  <c r="G66" i="1"/>
  <c r="M66" i="1" s="1"/>
  <c r="C62" i="1"/>
  <c r="H62" i="1" s="1"/>
  <c r="L62" i="1" s="1"/>
  <c r="I62" i="1"/>
  <c r="N62" i="1" s="1"/>
  <c r="C61" i="1"/>
  <c r="H61" i="1" s="1"/>
  <c r="L61" i="1" s="1"/>
  <c r="C24" i="1"/>
  <c r="C54" i="1"/>
  <c r="H54" i="1" s="1"/>
  <c r="D53" i="1"/>
  <c r="I53" i="1" s="1"/>
  <c r="C57" i="1"/>
  <c r="H57" i="1" s="1"/>
  <c r="D56" i="1"/>
  <c r="I56" i="1" s="1"/>
  <c r="E63" i="1"/>
  <c r="J63" i="1" s="1"/>
  <c r="N63" i="1" s="1"/>
  <c r="I54" i="1"/>
  <c r="H65" i="1"/>
  <c r="L65" i="1" s="1"/>
  <c r="E67" i="1"/>
  <c r="J67" i="1" s="1"/>
  <c r="N67" i="1" s="1"/>
  <c r="G68" i="1"/>
  <c r="M68" i="1" s="1"/>
  <c r="C69" i="1"/>
  <c r="H69" i="1" s="1"/>
  <c r="L69" i="1" s="1"/>
  <c r="E72" i="1"/>
  <c r="J72" i="1" s="1"/>
  <c r="N72" i="1" s="1"/>
  <c r="E59" i="1"/>
  <c r="J59" i="1" s="1"/>
  <c r="N59" i="1" s="1"/>
  <c r="C73" i="1"/>
  <c r="H73" i="1" s="1"/>
  <c r="L73" i="1" s="1"/>
  <c r="H60" i="1"/>
  <c r="L60" i="1" s="1"/>
  <c r="E60" i="1"/>
  <c r="J60" i="1" s="1"/>
  <c r="N60" i="1" s="1"/>
  <c r="G75" i="1"/>
  <c r="M75" i="1" s="1"/>
  <c r="C75" i="1"/>
  <c r="H75" i="1" s="1"/>
  <c r="L75" i="1" s="1"/>
  <c r="E64" i="1"/>
  <c r="J64" i="1" s="1"/>
  <c r="N64" i="1" s="1"/>
  <c r="C70" i="1"/>
  <c r="H70" i="1" s="1"/>
  <c r="L70" i="1" s="1"/>
  <c r="B74" i="1"/>
  <c r="G74" i="1" s="1"/>
  <c r="M74" i="1" s="1"/>
  <c r="G60" i="1"/>
  <c r="M60" i="1" s="1"/>
  <c r="I70" i="1"/>
  <c r="N70" i="1" s="1"/>
  <c r="G73" i="1"/>
  <c r="M73" i="1" s="1"/>
  <c r="H74" i="1"/>
  <c r="L74" i="1" s="1"/>
  <c r="I75" i="1"/>
  <c r="N75" i="1" s="1"/>
  <c r="I65" i="1"/>
  <c r="N43" i="1"/>
  <c r="N39" i="1"/>
  <c r="N31" i="1"/>
  <c r="C31" i="1"/>
  <c r="H31" i="1" s="1"/>
  <c r="L31" i="1" s="1"/>
  <c r="N36" i="1"/>
  <c r="N32" i="1"/>
  <c r="C32" i="1"/>
  <c r="H32" i="1" s="1"/>
  <c r="L32" i="1" s="1"/>
  <c r="C36" i="1"/>
  <c r="H36" i="1" s="1"/>
  <c r="L36" i="1" s="1"/>
  <c r="C35" i="1"/>
  <c r="E35" i="1" s="1"/>
  <c r="J35" i="1" s="1"/>
  <c r="N35" i="1" s="1"/>
  <c r="E44" i="1"/>
  <c r="J44" i="1" s="1"/>
  <c r="G30" i="1"/>
  <c r="M30" i="1" s="1"/>
  <c r="G44" i="1"/>
  <c r="M44" i="1" s="1"/>
  <c r="I38" i="1"/>
  <c r="I40" i="1"/>
  <c r="N40" i="1" s="1"/>
  <c r="I44" i="1"/>
  <c r="I45" i="1"/>
  <c r="N45" i="1" s="1"/>
  <c r="C45" i="1"/>
  <c r="H45" i="1" s="1"/>
  <c r="L45" i="1" s="1"/>
  <c r="C43" i="1"/>
  <c r="H43" i="1" s="1"/>
  <c r="L43" i="1" s="1"/>
  <c r="E33" i="1"/>
  <c r="J33" i="1" s="1"/>
  <c r="N33" i="1" s="1"/>
  <c r="E42" i="1"/>
  <c r="J42" i="1" s="1"/>
  <c r="N42" i="1" s="1"/>
  <c r="C40" i="1"/>
  <c r="H40" i="1" s="1"/>
  <c r="L40" i="1" s="1"/>
  <c r="C39" i="1"/>
  <c r="H39" i="1" s="1"/>
  <c r="L39" i="1" s="1"/>
  <c r="E38" i="1"/>
  <c r="J38" i="1" s="1"/>
  <c r="E37" i="1"/>
  <c r="J37" i="1" s="1"/>
  <c r="N37" i="1" s="1"/>
  <c r="E34" i="1"/>
  <c r="J34" i="1" s="1"/>
  <c r="N34" i="1" s="1"/>
  <c r="G31" i="1"/>
  <c r="M31" i="1" s="1"/>
  <c r="E30" i="1"/>
  <c r="J30" i="1" s="1"/>
  <c r="N30" i="1" s="1"/>
  <c r="E29" i="1"/>
  <c r="J29" i="1" s="1"/>
  <c r="N29" i="1" s="1"/>
  <c r="D26" i="1"/>
  <c r="I26" i="1" s="1"/>
  <c r="N26" i="1" s="1"/>
  <c r="T26" i="1" s="1"/>
  <c r="C27" i="1"/>
  <c r="H27" i="1" s="1"/>
  <c r="L27" i="1" s="1"/>
  <c r="R27" i="1" s="1"/>
  <c r="D19" i="5" s="1"/>
  <c r="D23" i="1"/>
  <c r="I23" i="1" s="1"/>
  <c r="N23" i="1" s="1"/>
  <c r="T23" i="1" s="1"/>
  <c r="M7" i="7" l="1"/>
  <c r="S4" i="1"/>
  <c r="M52" i="8"/>
  <c r="F27" i="7"/>
  <c r="B68" i="8"/>
  <c r="I64" i="8"/>
  <c r="K19" i="8"/>
  <c r="M19" i="8"/>
  <c r="I23" i="8"/>
  <c r="B23" i="8"/>
  <c r="F19" i="8"/>
  <c r="D19" i="8"/>
  <c r="M15" i="8"/>
  <c r="F48" i="7"/>
  <c r="F11" i="7"/>
  <c r="B31" i="7"/>
  <c r="F60" i="7"/>
  <c r="E60" i="7"/>
  <c r="D60" i="7"/>
  <c r="B64" i="7"/>
  <c r="M56" i="7"/>
  <c r="I60" i="7"/>
  <c r="L56" i="7"/>
  <c r="K56" i="7"/>
  <c r="I31" i="7"/>
  <c r="F23" i="5"/>
  <c r="B58" i="6"/>
  <c r="I27" i="6"/>
  <c r="I54" i="6"/>
  <c r="B27" i="6"/>
  <c r="F50" i="5"/>
  <c r="F15" i="5"/>
  <c r="F38" i="5"/>
  <c r="F3" i="5"/>
  <c r="I27" i="5"/>
  <c r="E54" i="5"/>
  <c r="D54" i="5"/>
  <c r="B58" i="5"/>
  <c r="F54" i="5"/>
  <c r="I54" i="5"/>
  <c r="B27" i="5"/>
  <c r="B27" i="4"/>
  <c r="I58" i="4"/>
  <c r="B54" i="4"/>
  <c r="I23" i="4"/>
  <c r="D38" i="2"/>
  <c r="D3" i="2"/>
  <c r="B54" i="2"/>
  <c r="I54" i="2"/>
  <c r="S33" i="1"/>
  <c r="R70" i="1"/>
  <c r="S67" i="1"/>
  <c r="S70" i="1"/>
  <c r="L46" i="4" s="1"/>
  <c r="R67" i="1"/>
  <c r="S68" i="1"/>
  <c r="L38" i="4" s="1"/>
  <c r="R68" i="1"/>
  <c r="S60" i="1"/>
  <c r="E42" i="4" s="1"/>
  <c r="R60" i="1"/>
  <c r="R64" i="1"/>
  <c r="S64" i="1"/>
  <c r="S72" i="1"/>
  <c r="L54" i="4" s="1"/>
  <c r="R72" i="1"/>
  <c r="R76" i="1"/>
  <c r="S76" i="1"/>
  <c r="S45" i="1"/>
  <c r="S53" i="1"/>
  <c r="S56" i="1"/>
  <c r="S59" i="1"/>
  <c r="E38" i="4" s="1"/>
  <c r="R59" i="1"/>
  <c r="S61" i="1"/>
  <c r="E46" i="4" s="1"/>
  <c r="R61" i="1"/>
  <c r="R69" i="1"/>
  <c r="S69" i="1"/>
  <c r="L42" i="4" s="1"/>
  <c r="S73" i="1"/>
  <c r="L58" i="4" s="1"/>
  <c r="R73" i="1"/>
  <c r="S75" i="1"/>
  <c r="R75" i="1"/>
  <c r="S65" i="1"/>
  <c r="R65" i="1"/>
  <c r="S71" i="1"/>
  <c r="L50" i="4" s="1"/>
  <c r="R71" i="1"/>
  <c r="R74" i="1"/>
  <c r="S74" i="1"/>
  <c r="R62" i="1"/>
  <c r="S62" i="1"/>
  <c r="R66" i="1"/>
  <c r="S66" i="1"/>
  <c r="S63" i="1"/>
  <c r="R63" i="1"/>
  <c r="S46" i="1"/>
  <c r="S35" i="1"/>
  <c r="S29" i="1"/>
  <c r="S40" i="1"/>
  <c r="S31" i="1"/>
  <c r="S30" i="1"/>
  <c r="S34" i="1"/>
  <c r="S42" i="1"/>
  <c r="S44" i="1"/>
  <c r="S43" i="1"/>
  <c r="S37" i="1"/>
  <c r="S38" i="1"/>
  <c r="S36" i="1"/>
  <c r="S32" i="1"/>
  <c r="S39" i="1"/>
  <c r="S41" i="1"/>
  <c r="M57" i="1"/>
  <c r="L57" i="1"/>
  <c r="L56" i="1"/>
  <c r="N54" i="1"/>
  <c r="N53" i="1"/>
  <c r="N56" i="1"/>
  <c r="L54" i="1"/>
  <c r="I15" i="2"/>
  <c r="B27" i="2"/>
  <c r="B31" i="2" s="1"/>
  <c r="B35" i="2" s="1"/>
  <c r="D23" i="2"/>
  <c r="G54" i="1"/>
  <c r="E68" i="1"/>
  <c r="J68" i="1" s="1"/>
  <c r="N68" i="1" s="1"/>
  <c r="E65" i="1"/>
  <c r="J65" i="1" s="1"/>
  <c r="N65" i="1" s="1"/>
  <c r="E74" i="1"/>
  <c r="J74" i="1" s="1"/>
  <c r="N74" i="1" s="1"/>
  <c r="N44" i="1"/>
  <c r="N38" i="1"/>
  <c r="H35" i="1"/>
  <c r="L35" i="1" s="1"/>
  <c r="R30" i="1" s="1"/>
  <c r="D7" i="6" s="1"/>
  <c r="G24" i="1"/>
  <c r="M24" i="1" s="1"/>
  <c r="S24" i="1" s="1"/>
  <c r="E42" i="5" s="1"/>
  <c r="H24" i="1"/>
  <c r="L24" i="1" s="1"/>
  <c r="R24" i="1" s="1"/>
  <c r="I24" i="1"/>
  <c r="N24" i="1" s="1"/>
  <c r="T24" i="1" s="1"/>
  <c r="K31" i="7" l="1"/>
  <c r="M31" i="7"/>
  <c r="M23" i="8"/>
  <c r="I27" i="8"/>
  <c r="K23" i="8"/>
  <c r="B72" i="8"/>
  <c r="D31" i="7"/>
  <c r="F31" i="7"/>
  <c r="D23" i="8"/>
  <c r="B27" i="8"/>
  <c r="F23" i="8"/>
  <c r="I68" i="8"/>
  <c r="I35" i="7"/>
  <c r="F64" i="7"/>
  <c r="B68" i="7"/>
  <c r="E64" i="7"/>
  <c r="D64" i="7"/>
  <c r="M60" i="7"/>
  <c r="L60" i="7"/>
  <c r="I64" i="7"/>
  <c r="K60" i="7"/>
  <c r="B35" i="7"/>
  <c r="R44" i="1"/>
  <c r="K27" i="6" s="1"/>
  <c r="T46" i="1"/>
  <c r="T33" i="1"/>
  <c r="F54" i="6" s="1"/>
  <c r="R46" i="1"/>
  <c r="R41" i="1"/>
  <c r="K15" i="6" s="1"/>
  <c r="T66" i="1"/>
  <c r="R38" i="1"/>
  <c r="K3" i="6" s="1"/>
  <c r="R36" i="1"/>
  <c r="T72" i="1"/>
  <c r="M54" i="4" s="1"/>
  <c r="L42" i="6"/>
  <c r="E46" i="6"/>
  <c r="L50" i="5"/>
  <c r="L46" i="6"/>
  <c r="L50" i="6"/>
  <c r="T43" i="1"/>
  <c r="M23" i="6" s="1"/>
  <c r="L46" i="5"/>
  <c r="E38" i="6"/>
  <c r="L38" i="6"/>
  <c r="E42" i="6"/>
  <c r="L42" i="5"/>
  <c r="E58" i="6"/>
  <c r="B62" i="6"/>
  <c r="T41" i="1"/>
  <c r="B31" i="6"/>
  <c r="I58" i="6"/>
  <c r="L54" i="6"/>
  <c r="L38" i="5"/>
  <c r="E50" i="6"/>
  <c r="D42" i="6"/>
  <c r="I31" i="6"/>
  <c r="E54" i="6"/>
  <c r="F42" i="5"/>
  <c r="F7" i="5"/>
  <c r="D42" i="5"/>
  <c r="D7" i="5"/>
  <c r="K58" i="4"/>
  <c r="K23" i="4"/>
  <c r="D46" i="4"/>
  <c r="D11" i="4"/>
  <c r="D23" i="4"/>
  <c r="K46" i="4"/>
  <c r="K11" i="4"/>
  <c r="D19" i="4"/>
  <c r="K50" i="4"/>
  <c r="K15" i="4"/>
  <c r="K54" i="4"/>
  <c r="K19" i="4"/>
  <c r="D42" i="4"/>
  <c r="D7" i="4"/>
  <c r="I58" i="5"/>
  <c r="L54" i="5"/>
  <c r="D15" i="4"/>
  <c r="D38" i="4"/>
  <c r="D3" i="4"/>
  <c r="B31" i="5"/>
  <c r="D31" i="5" s="1"/>
  <c r="F58" i="5"/>
  <c r="E58" i="5"/>
  <c r="D58" i="5"/>
  <c r="B62" i="5"/>
  <c r="D27" i="4"/>
  <c r="K42" i="4"/>
  <c r="K7" i="4"/>
  <c r="K38" i="4"/>
  <c r="K3" i="4"/>
  <c r="I31" i="5"/>
  <c r="E50" i="4"/>
  <c r="I27" i="4"/>
  <c r="K27" i="4" s="1"/>
  <c r="E54" i="4"/>
  <c r="D54" i="4"/>
  <c r="B58" i="4"/>
  <c r="B31" i="4"/>
  <c r="D31" i="4" s="1"/>
  <c r="L50" i="2"/>
  <c r="D50" i="4"/>
  <c r="I62" i="4"/>
  <c r="K62" i="4" s="1"/>
  <c r="K46" i="2"/>
  <c r="L42" i="2"/>
  <c r="L46" i="2"/>
  <c r="K42" i="2"/>
  <c r="T45" i="1"/>
  <c r="M31" i="6" s="1"/>
  <c r="T73" i="1"/>
  <c r="T37" i="1"/>
  <c r="T76" i="1"/>
  <c r="E50" i="2"/>
  <c r="E38" i="2"/>
  <c r="K7" i="2"/>
  <c r="R43" i="1"/>
  <c r="K23" i="6" s="1"/>
  <c r="K3" i="2"/>
  <c r="K38" i="2"/>
  <c r="T71" i="1"/>
  <c r="L54" i="2"/>
  <c r="K54" i="2"/>
  <c r="I58" i="2"/>
  <c r="F54" i="2"/>
  <c r="B58" i="2"/>
  <c r="L38" i="2"/>
  <c r="K50" i="2"/>
  <c r="T31" i="1"/>
  <c r="F11" i="6" s="1"/>
  <c r="T61" i="1"/>
  <c r="D31" i="2"/>
  <c r="R42" i="1"/>
  <c r="D35" i="2"/>
  <c r="T65" i="1"/>
  <c r="R32" i="1"/>
  <c r="T67" i="1"/>
  <c r="R37" i="1"/>
  <c r="T36" i="1"/>
  <c r="F31" i="6" s="1"/>
  <c r="T39" i="1"/>
  <c r="M7" i="6" s="1"/>
  <c r="T69" i="1"/>
  <c r="T34" i="1"/>
  <c r="T64" i="1"/>
  <c r="T44" i="1"/>
  <c r="M27" i="6" s="1"/>
  <c r="T42" i="1"/>
  <c r="T62" i="1"/>
  <c r="R45" i="1"/>
  <c r="K31" i="6" s="1"/>
  <c r="K11" i="2"/>
  <c r="T75" i="1"/>
  <c r="T40" i="1"/>
  <c r="M11" i="6" s="1"/>
  <c r="T70" i="1"/>
  <c r="T63" i="1"/>
  <c r="R33" i="1"/>
  <c r="T29" i="1"/>
  <c r="F3" i="6" s="1"/>
  <c r="T74" i="1"/>
  <c r="T30" i="1"/>
  <c r="F7" i="6" s="1"/>
  <c r="T60" i="1"/>
  <c r="T68" i="1"/>
  <c r="T59" i="1"/>
  <c r="T53" i="1"/>
  <c r="S57" i="1"/>
  <c r="E54" i="2" s="1"/>
  <c r="R57" i="1"/>
  <c r="T54" i="1"/>
  <c r="T56" i="1"/>
  <c r="R54" i="1"/>
  <c r="R56" i="1"/>
  <c r="R31" i="1"/>
  <c r="D11" i="6" s="1"/>
  <c r="T38" i="1"/>
  <c r="M3" i="6" s="1"/>
  <c r="R39" i="1"/>
  <c r="K7" i="6" s="1"/>
  <c r="T35" i="1"/>
  <c r="F27" i="6" s="1"/>
  <c r="R40" i="1"/>
  <c r="K11" i="6" s="1"/>
  <c r="T32" i="1"/>
  <c r="R34" i="1"/>
  <c r="R35" i="1"/>
  <c r="D27" i="6" s="1"/>
  <c r="R29" i="1"/>
  <c r="D3" i="6" s="1"/>
  <c r="M54" i="1"/>
  <c r="F19" i="2"/>
  <c r="K15" i="2"/>
  <c r="I19" i="2"/>
  <c r="D27" i="2"/>
  <c r="F23" i="2"/>
  <c r="D35" i="7" l="1"/>
  <c r="F35" i="7"/>
  <c r="K27" i="8"/>
  <c r="M27" i="8"/>
  <c r="I31" i="8"/>
  <c r="I72" i="8"/>
  <c r="K35" i="7"/>
  <c r="M35" i="7"/>
  <c r="B31" i="8"/>
  <c r="F27" i="8"/>
  <c r="D27" i="8"/>
  <c r="K64" i="7"/>
  <c r="I68" i="7"/>
  <c r="M64" i="7"/>
  <c r="L64" i="7"/>
  <c r="D68" i="7"/>
  <c r="F68" i="7"/>
  <c r="E68" i="7"/>
  <c r="B72" i="7"/>
  <c r="M7" i="5"/>
  <c r="M42" i="5"/>
  <c r="K50" i="6"/>
  <c r="F19" i="6"/>
  <c r="F31" i="4"/>
  <c r="L62" i="4"/>
  <c r="D31" i="6"/>
  <c r="K27" i="5"/>
  <c r="K54" i="5"/>
  <c r="K38" i="6"/>
  <c r="K19" i="5"/>
  <c r="M19" i="4"/>
  <c r="K23" i="5"/>
  <c r="M23" i="5"/>
  <c r="D58" i="6"/>
  <c r="D23" i="6"/>
  <c r="D54" i="6"/>
  <c r="D19" i="6"/>
  <c r="M54" i="6"/>
  <c r="M19" i="6"/>
  <c r="K54" i="6"/>
  <c r="K19" i="6"/>
  <c r="F58" i="6"/>
  <c r="F23" i="6"/>
  <c r="F50" i="6"/>
  <c r="F15" i="6"/>
  <c r="D50" i="6"/>
  <c r="D15" i="6"/>
  <c r="M50" i="6"/>
  <c r="M15" i="6"/>
  <c r="K31" i="5"/>
  <c r="K42" i="6"/>
  <c r="B35" i="6"/>
  <c r="F35" i="6" s="1"/>
  <c r="F62" i="6"/>
  <c r="B66" i="6"/>
  <c r="E62" i="6"/>
  <c r="D62" i="6"/>
  <c r="M27" i="5"/>
  <c r="M38" i="6"/>
  <c r="F31" i="5"/>
  <c r="F42" i="6"/>
  <c r="M31" i="5"/>
  <c r="M42" i="6"/>
  <c r="I35" i="6"/>
  <c r="M35" i="6" s="1"/>
  <c r="F7" i="4"/>
  <c r="M58" i="6"/>
  <c r="L58" i="6"/>
  <c r="I62" i="6"/>
  <c r="K58" i="6"/>
  <c r="D27" i="5"/>
  <c r="D38" i="6"/>
  <c r="K46" i="6"/>
  <c r="D46" i="6"/>
  <c r="F3" i="4"/>
  <c r="M11" i="2"/>
  <c r="F11" i="4"/>
  <c r="M3" i="4"/>
  <c r="F27" i="5"/>
  <c r="F38" i="6"/>
  <c r="M46" i="6"/>
  <c r="F46" i="6"/>
  <c r="M50" i="5"/>
  <c r="M15" i="5"/>
  <c r="M46" i="5"/>
  <c r="M11" i="5"/>
  <c r="K42" i="5"/>
  <c r="K7" i="5"/>
  <c r="M54" i="5"/>
  <c r="M19" i="5"/>
  <c r="K50" i="5"/>
  <c r="K15" i="5"/>
  <c r="K46" i="5"/>
  <c r="K11" i="5"/>
  <c r="M38" i="5"/>
  <c r="M3" i="5"/>
  <c r="K38" i="5"/>
  <c r="K3" i="5"/>
  <c r="M42" i="4"/>
  <c r="M7" i="4"/>
  <c r="M58" i="4"/>
  <c r="M23" i="4"/>
  <c r="I35" i="5"/>
  <c r="M35" i="5" s="1"/>
  <c r="B35" i="5"/>
  <c r="D35" i="5" s="1"/>
  <c r="F54" i="4"/>
  <c r="F19" i="4"/>
  <c r="M62" i="4"/>
  <c r="M27" i="4"/>
  <c r="M46" i="4"/>
  <c r="M11" i="4"/>
  <c r="F23" i="4"/>
  <c r="F27" i="4"/>
  <c r="F62" i="5"/>
  <c r="B66" i="5"/>
  <c r="D62" i="5"/>
  <c r="E62" i="5"/>
  <c r="M58" i="5"/>
  <c r="K58" i="5"/>
  <c r="L58" i="5"/>
  <c r="I62" i="5"/>
  <c r="F15" i="4"/>
  <c r="M50" i="4"/>
  <c r="M15" i="4"/>
  <c r="M15" i="2"/>
  <c r="M38" i="4"/>
  <c r="F31" i="2"/>
  <c r="F42" i="4"/>
  <c r="B35" i="4"/>
  <c r="D35" i="4" s="1"/>
  <c r="M7" i="2"/>
  <c r="I66" i="4"/>
  <c r="F58" i="4"/>
  <c r="B62" i="4"/>
  <c r="E58" i="4"/>
  <c r="D58" i="4"/>
  <c r="I31" i="4"/>
  <c r="K31" i="4" s="1"/>
  <c r="F27" i="2"/>
  <c r="F38" i="4"/>
  <c r="M50" i="2"/>
  <c r="F35" i="2"/>
  <c r="F46" i="4"/>
  <c r="F50" i="4"/>
  <c r="M54" i="2"/>
  <c r="D54" i="2"/>
  <c r="F50" i="2"/>
  <c r="M42" i="2"/>
  <c r="M46" i="2"/>
  <c r="F3" i="2"/>
  <c r="F38" i="2"/>
  <c r="M38" i="2"/>
  <c r="M3" i="2"/>
  <c r="F7" i="2"/>
  <c r="F42" i="2"/>
  <c r="F58" i="2"/>
  <c r="B62" i="2"/>
  <c r="E58" i="2"/>
  <c r="D58" i="2"/>
  <c r="M58" i="2"/>
  <c r="L58" i="2"/>
  <c r="K58" i="2"/>
  <c r="I62" i="2"/>
  <c r="D11" i="2"/>
  <c r="D50" i="2"/>
  <c r="D7" i="2"/>
  <c r="D42" i="2"/>
  <c r="D15" i="2"/>
  <c r="D19" i="2"/>
  <c r="F11" i="2"/>
  <c r="F15" i="2"/>
  <c r="S54" i="1"/>
  <c r="M19" i="2"/>
  <c r="K19" i="2"/>
  <c r="I23" i="2"/>
  <c r="D31" i="8" l="1"/>
  <c r="B35" i="8"/>
  <c r="F31" i="8"/>
  <c r="M31" i="8"/>
  <c r="I35" i="8"/>
  <c r="K31" i="8"/>
  <c r="E72" i="7"/>
  <c r="D72" i="7"/>
  <c r="F72" i="7"/>
  <c r="L68" i="7"/>
  <c r="K68" i="7"/>
  <c r="I72" i="7"/>
  <c r="M68" i="7"/>
  <c r="K35" i="6"/>
  <c r="F35" i="5"/>
  <c r="K35" i="5"/>
  <c r="D35" i="6"/>
  <c r="M31" i="4"/>
  <c r="L66" i="4"/>
  <c r="K66" i="4"/>
  <c r="F35" i="4"/>
  <c r="M66" i="4"/>
  <c r="K62" i="6"/>
  <c r="I66" i="6"/>
  <c r="M62" i="6"/>
  <c r="L62" i="6"/>
  <c r="D66" i="6"/>
  <c r="B70" i="6"/>
  <c r="F66" i="6"/>
  <c r="E66" i="6"/>
  <c r="K62" i="5"/>
  <c r="I66" i="5"/>
  <c r="M62" i="5"/>
  <c r="L62" i="5"/>
  <c r="D66" i="5"/>
  <c r="F66" i="5"/>
  <c r="E66" i="5"/>
  <c r="B70" i="5"/>
  <c r="I70" i="4"/>
  <c r="I35" i="4"/>
  <c r="D62" i="4"/>
  <c r="B66" i="4"/>
  <c r="F62" i="4"/>
  <c r="E62" i="4"/>
  <c r="F62" i="2"/>
  <c r="E62" i="2"/>
  <c r="D62" i="2"/>
  <c r="B66" i="2"/>
  <c r="M62" i="2"/>
  <c r="L62" i="2"/>
  <c r="K62" i="2"/>
  <c r="I66" i="2"/>
  <c r="E42" i="2"/>
  <c r="M23" i="2"/>
  <c r="K23" i="2"/>
  <c r="I27" i="2"/>
  <c r="K35" i="8" l="1"/>
  <c r="M35" i="8"/>
  <c r="F35" i="8"/>
  <c r="D35" i="8"/>
  <c r="M72" i="7"/>
  <c r="L72" i="7"/>
  <c r="K72" i="7"/>
  <c r="K35" i="4"/>
  <c r="M35" i="4"/>
  <c r="L70" i="4"/>
  <c r="K70" i="4"/>
  <c r="M70" i="4"/>
  <c r="L66" i="6"/>
  <c r="K66" i="6"/>
  <c r="I70" i="6"/>
  <c r="M66" i="6"/>
  <c r="E70" i="6"/>
  <c r="D70" i="6"/>
  <c r="F70" i="6"/>
  <c r="E70" i="5"/>
  <c r="D70" i="5"/>
  <c r="F70" i="5"/>
  <c r="L66" i="5"/>
  <c r="K66" i="5"/>
  <c r="M66" i="5"/>
  <c r="I70" i="5"/>
  <c r="E66" i="4"/>
  <c r="F66" i="4"/>
  <c r="D66" i="4"/>
  <c r="B70" i="4"/>
  <c r="M66" i="2"/>
  <c r="L66" i="2"/>
  <c r="K66" i="2"/>
  <c r="I70" i="2"/>
  <c r="F66" i="2"/>
  <c r="E66" i="2"/>
  <c r="D66" i="2"/>
  <c r="B70" i="2"/>
  <c r="M27" i="2"/>
  <c r="K27" i="2"/>
  <c r="I31" i="2"/>
  <c r="M70" i="6" l="1"/>
  <c r="L70" i="6"/>
  <c r="K70" i="6"/>
  <c r="M70" i="5"/>
  <c r="L70" i="5"/>
  <c r="K70" i="5"/>
  <c r="F70" i="4"/>
  <c r="E70" i="4"/>
  <c r="D70" i="4"/>
  <c r="F70" i="2"/>
  <c r="E70" i="2"/>
  <c r="D70" i="2"/>
  <c r="M70" i="2"/>
  <c r="L70" i="2"/>
  <c r="K70" i="2"/>
  <c r="M31" i="2"/>
  <c r="K31" i="2"/>
  <c r="I35" i="2"/>
  <c r="M35" i="2" l="1"/>
  <c r="K35" i="2"/>
  <c r="I25" i="1" l="1"/>
  <c r="N25" i="1" s="1"/>
  <c r="T25" i="1" s="1"/>
  <c r="B25" i="1"/>
  <c r="G25" i="1" s="1"/>
  <c r="M25" i="1" s="1"/>
  <c r="S25" i="1" s="1"/>
  <c r="E46" i="5" s="1"/>
  <c r="F46" i="5" l="1"/>
  <c r="F11" i="5"/>
</calcChain>
</file>

<file path=xl/sharedStrings.xml><?xml version="1.0" encoding="utf-8"?>
<sst xmlns="http://schemas.openxmlformats.org/spreadsheetml/2006/main" count="352" uniqueCount="29">
  <si>
    <t>ans</t>
    <phoneticPr fontId="1"/>
  </si>
  <si>
    <t>a</t>
    <phoneticPr fontId="1"/>
  </si>
  <si>
    <t>b</t>
    <phoneticPr fontId="1"/>
  </si>
  <si>
    <t>c</t>
    <phoneticPr fontId="1"/>
  </si>
  <si>
    <t>sb</t>
    <phoneticPr fontId="1"/>
  </si>
  <si>
    <t>tb</t>
    <phoneticPr fontId="1"/>
  </si>
  <si>
    <t>sa</t>
    <phoneticPr fontId="1"/>
  </si>
  <si>
    <t>ta</t>
    <phoneticPr fontId="1"/>
  </si>
  <si>
    <t>)</t>
    <phoneticPr fontId="1"/>
  </si>
  <si>
    <t/>
  </si>
  <si>
    <t>穴埋め問題　Ａ１</t>
    <rPh sb="0" eb="2">
      <t>アナウ</t>
    </rPh>
    <rPh sb="3" eb="5">
      <t>モンダイ</t>
    </rPh>
    <phoneticPr fontId="1"/>
  </si>
  <si>
    <r>
      <rPr>
        <sz val="10"/>
        <color theme="1"/>
        <rFont val="HG丸ｺﾞｼｯｸM-PRO"/>
        <family val="3"/>
        <charset val="128"/>
      </rPr>
      <t>穴埋め問題　Ａ１</t>
    </r>
    <r>
      <rPr>
        <sz val="14"/>
        <color theme="1"/>
        <rFont val="HG丸ｺﾞｼｯｸM-PRO"/>
        <family val="3"/>
        <charset val="128"/>
      </rPr>
      <t>　答</t>
    </r>
    <rPh sb="0" eb="2">
      <t>アナウ</t>
    </rPh>
    <rPh sb="3" eb="5">
      <t>モンダイ</t>
    </rPh>
    <rPh sb="9" eb="10">
      <t>コタエ</t>
    </rPh>
    <phoneticPr fontId="1"/>
  </si>
  <si>
    <r>
      <rPr>
        <sz val="10"/>
        <color theme="1"/>
        <rFont val="HG丸ｺﾞｼｯｸM-PRO"/>
        <family val="3"/>
        <charset val="128"/>
      </rPr>
      <t>穴埋め問題　Ａ2</t>
    </r>
    <r>
      <rPr>
        <sz val="14"/>
        <color theme="1"/>
        <rFont val="HG丸ｺﾞｼｯｸM-PRO"/>
        <family val="3"/>
        <charset val="128"/>
      </rPr>
      <t>　答</t>
    </r>
    <rPh sb="0" eb="2">
      <t>アナウ</t>
    </rPh>
    <rPh sb="3" eb="5">
      <t>モンダイ</t>
    </rPh>
    <rPh sb="9" eb="10">
      <t>コタエ</t>
    </rPh>
    <phoneticPr fontId="1"/>
  </si>
  <si>
    <t>穴埋め問題　Ａ2</t>
    <rPh sb="0" eb="2">
      <t>アナウ</t>
    </rPh>
    <rPh sb="3" eb="5">
      <t>モンダイ</t>
    </rPh>
    <phoneticPr fontId="1"/>
  </si>
  <si>
    <r>
      <rPr>
        <sz val="10"/>
        <color theme="1"/>
        <rFont val="HG丸ｺﾞｼｯｸM-PRO"/>
        <family val="3"/>
        <charset val="128"/>
      </rPr>
      <t>穴埋め問題　B１</t>
    </r>
    <r>
      <rPr>
        <sz val="14"/>
        <color theme="1"/>
        <rFont val="HG丸ｺﾞｼｯｸM-PRO"/>
        <family val="3"/>
        <charset val="128"/>
      </rPr>
      <t>　答</t>
    </r>
    <rPh sb="0" eb="2">
      <t>アナウ</t>
    </rPh>
    <rPh sb="3" eb="5">
      <t>モンダイ</t>
    </rPh>
    <rPh sb="9" eb="10">
      <t>コタエ</t>
    </rPh>
    <phoneticPr fontId="1"/>
  </si>
  <si>
    <t>穴埋め問題　B１</t>
    <rPh sb="0" eb="2">
      <t>アナウ</t>
    </rPh>
    <rPh sb="3" eb="5">
      <t>モンダイ</t>
    </rPh>
    <phoneticPr fontId="1"/>
  </si>
  <si>
    <t>穴埋め問題　B2</t>
    <rPh sb="0" eb="2">
      <t>アナウ</t>
    </rPh>
    <rPh sb="3" eb="5">
      <t>モンダイ</t>
    </rPh>
    <phoneticPr fontId="1"/>
  </si>
  <si>
    <r>
      <rPr>
        <sz val="10"/>
        <color theme="1"/>
        <rFont val="HG丸ｺﾞｼｯｸM-PRO"/>
        <family val="3"/>
        <charset val="128"/>
      </rPr>
      <t>穴埋め問題　B2</t>
    </r>
    <r>
      <rPr>
        <sz val="14"/>
        <color theme="1"/>
        <rFont val="HG丸ｺﾞｼｯｸM-PRO"/>
        <family val="3"/>
        <charset val="128"/>
      </rPr>
      <t>　答</t>
    </r>
    <rPh sb="0" eb="2">
      <t>アナウ</t>
    </rPh>
    <rPh sb="3" eb="5">
      <t>モンダイ</t>
    </rPh>
    <rPh sb="9" eb="10">
      <t>コタエ</t>
    </rPh>
    <phoneticPr fontId="1"/>
  </si>
  <si>
    <t>F9</t>
    <phoneticPr fontId="1"/>
  </si>
  <si>
    <t>再作問</t>
    <rPh sb="0" eb="1">
      <t>サイ</t>
    </rPh>
    <rPh sb="1" eb="3">
      <t>サクモン</t>
    </rPh>
    <phoneticPr fontId="1"/>
  </si>
  <si>
    <r>
      <t>a</t>
    </r>
    <r>
      <rPr>
        <sz val="11"/>
        <color theme="1"/>
        <rFont val="ＭＳ 明朝"/>
        <family val="1"/>
        <charset val="128"/>
      </rPr>
      <t>ns</t>
    </r>
    <phoneticPr fontId="1"/>
  </si>
  <si>
    <t>sc</t>
    <phoneticPr fontId="1"/>
  </si>
  <si>
    <t>tc</t>
    <phoneticPr fontId="1"/>
  </si>
  <si>
    <t>穴埋め問題　S１</t>
    <rPh sb="0" eb="2">
      <t>アナウ</t>
    </rPh>
    <rPh sb="3" eb="5">
      <t>モンダイ</t>
    </rPh>
    <phoneticPr fontId="1"/>
  </si>
  <si>
    <r>
      <rPr>
        <sz val="10"/>
        <color theme="1"/>
        <rFont val="HG丸ｺﾞｼｯｸM-PRO"/>
        <family val="3"/>
        <charset val="128"/>
      </rPr>
      <t>穴埋め問題　S１</t>
    </r>
    <r>
      <rPr>
        <sz val="14"/>
        <color theme="1"/>
        <rFont val="HG丸ｺﾞｼｯｸM-PRO"/>
        <family val="3"/>
        <charset val="128"/>
      </rPr>
      <t>　答</t>
    </r>
    <rPh sb="0" eb="2">
      <t>アナウ</t>
    </rPh>
    <rPh sb="3" eb="5">
      <t>モンダイ</t>
    </rPh>
    <rPh sb="9" eb="10">
      <t>コタエ</t>
    </rPh>
    <phoneticPr fontId="1"/>
  </si>
  <si>
    <t>式：</t>
    <rPh sb="0" eb="1">
      <t>シキ</t>
    </rPh>
    <phoneticPr fontId="1"/>
  </si>
  <si>
    <t>＝</t>
    <phoneticPr fontId="1"/>
  </si>
  <si>
    <t>穴埋め問題　S2</t>
    <rPh sb="0" eb="2">
      <t>アナウ</t>
    </rPh>
    <rPh sb="3" eb="5">
      <t>モンダイ</t>
    </rPh>
    <phoneticPr fontId="1"/>
  </si>
  <si>
    <r>
      <rPr>
        <sz val="10"/>
        <color theme="1"/>
        <rFont val="HG丸ｺﾞｼｯｸM-PRO"/>
        <family val="3"/>
        <charset val="128"/>
      </rPr>
      <t>穴埋め問題　S2</t>
    </r>
    <r>
      <rPr>
        <sz val="14"/>
        <color theme="1"/>
        <rFont val="HG丸ｺﾞｼｯｸM-PRO"/>
        <family val="3"/>
        <charset val="128"/>
      </rPr>
      <t>　答</t>
    </r>
    <rPh sb="0" eb="2">
      <t>アナウ</t>
    </rPh>
    <rPh sb="3" eb="5">
      <t>モンダイ</t>
    </rPh>
    <rPh sb="9" eb="10">
      <t>コタエ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</si>
</sst>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</font>
    <font>
      <sz val="10"/>
      <color rgb="FFFF0000"/>
      <name val="ＭＳ 明朝"/>
      <family val="2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AR Pペン楷書体L"/>
      <family val="4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D4CD"/>
        <bgColor indexed="64"/>
      </patternFill>
    </fill>
    <fill>
      <patternFill patternType="solid">
        <fgColor rgb="FFF2FFB3"/>
        <bgColor indexed="64"/>
      </patternFill>
    </fill>
    <fill>
      <patternFill patternType="solid">
        <fgColor rgb="FFF7FEFF"/>
        <bgColor indexed="64"/>
      </patternFill>
    </fill>
    <fill>
      <patternFill patternType="solid">
        <fgColor rgb="FFF3FFF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5" borderId="0" xfId="0" quotePrefix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3FFFE"/>
      <color rgb="FFF7FEFF"/>
      <color rgb="FFEBFDFF"/>
      <color rgb="FFF2FFB3"/>
      <color rgb="FFFBFEE2"/>
      <color rgb="FFFFD4CD"/>
      <color rgb="FFF8FDD3"/>
      <color rgb="FFFBF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B804C-B8A7-4D36-AB4F-F444B9AB4CFC}">
  <dimension ref="B1:T76"/>
  <sheetViews>
    <sheetView zoomScaleNormal="100" workbookViewId="0">
      <selection activeCell="V15" sqref="V15"/>
    </sheetView>
  </sheetViews>
  <sheetFormatPr defaultRowHeight="12" x14ac:dyDescent="0.15"/>
  <cols>
    <col min="1" max="1" width="3.140625" customWidth="1"/>
    <col min="2" max="5" width="5.140625" customWidth="1"/>
    <col min="6" max="6" width="6.28515625" customWidth="1"/>
    <col min="7" max="7" width="3.7109375" customWidth="1"/>
    <col min="8" max="8" width="4" customWidth="1"/>
    <col min="9" max="9" width="5" customWidth="1"/>
    <col min="10" max="10" width="4" customWidth="1"/>
    <col min="11" max="11" width="7" customWidth="1"/>
    <col min="12" max="12" width="12.42578125" customWidth="1"/>
    <col min="14" max="14" width="12.140625" customWidth="1"/>
    <col min="15" max="18" width="6.85546875" customWidth="1"/>
    <col min="19" max="19" width="9.28515625" customWidth="1"/>
  </cols>
  <sheetData>
    <row r="1" spans="2:19" ht="13.5" x14ac:dyDescent="0.15">
      <c r="B1" t="s">
        <v>20</v>
      </c>
      <c r="C1" t="s">
        <v>1</v>
      </c>
      <c r="D1" t="s">
        <v>2</v>
      </c>
      <c r="E1" t="s">
        <v>3</v>
      </c>
      <c r="G1" t="s">
        <v>0</v>
      </c>
      <c r="H1" t="s">
        <v>1</v>
      </c>
      <c r="I1" t="s">
        <v>2</v>
      </c>
      <c r="J1" t="s">
        <v>3</v>
      </c>
      <c r="K1" t="s">
        <v>21</v>
      </c>
      <c r="P1" t="s">
        <v>22</v>
      </c>
      <c r="Q1">
        <v>2</v>
      </c>
      <c r="R1">
        <v>3</v>
      </c>
      <c r="S1">
        <v>4</v>
      </c>
    </row>
    <row r="2" spans="2:19" x14ac:dyDescent="0.15">
      <c r="B2">
        <f ca="1">RANDBETWEEN(2,9)</f>
        <v>2</v>
      </c>
      <c r="C2">
        <f ca="1">RANDBETWEEN(1,9)</f>
        <v>7</v>
      </c>
      <c r="D2">
        <f ca="1">+B2+C2</f>
        <v>9</v>
      </c>
      <c r="G2" t="str">
        <f ca="1">TEXT(B2,"##")</f>
        <v>2</v>
      </c>
      <c r="H2" t="str">
        <f t="shared" ref="H2:H7" ca="1" si="0">TEXT(C2,"##")</f>
        <v>7</v>
      </c>
      <c r="I2" t="str">
        <f t="shared" ref="I2:I7" ca="1" si="1">TEXT(D2,"##")</f>
        <v>9</v>
      </c>
      <c r="K2" s="19">
        <v>1</v>
      </c>
      <c r="L2" s="20" t="str">
        <f ca="1">H2&amp;"＋"</f>
        <v>7＋</v>
      </c>
      <c r="M2" s="21" t="str">
        <f ca="1">G2</f>
        <v>2</v>
      </c>
      <c r="N2" s="19" t="str">
        <f ca="1">"＝"&amp;I2</f>
        <v>＝9</v>
      </c>
      <c r="O2">
        <v>1</v>
      </c>
      <c r="P2" s="18">
        <v>1</v>
      </c>
      <c r="Q2" s="18" t="str">
        <f ca="1">VLOOKUP($O2,sc,Q$1)</f>
        <v>7＋</v>
      </c>
      <c r="R2" s="18" t="str">
        <f ca="1">VLOOKUP($O2,sc,R$1)</f>
        <v>2</v>
      </c>
      <c r="S2" s="18" t="str">
        <f ca="1">VLOOKUP($O2,sc,S$1)</f>
        <v>＝9</v>
      </c>
    </row>
    <row r="3" spans="2:19" x14ac:dyDescent="0.15">
      <c r="B3">
        <f ca="1">RANDBETWEEN(1,9)</f>
        <v>7</v>
      </c>
      <c r="C3">
        <f ca="1">+B3+D3</f>
        <v>13</v>
      </c>
      <c r="D3">
        <f ca="1">RANDBETWEEN(2,9)</f>
        <v>6</v>
      </c>
      <c r="G3" t="str">
        <f t="shared" ref="G3:G7" ca="1" si="2">TEXT(B3,"##")</f>
        <v>7</v>
      </c>
      <c r="H3" t="str">
        <f t="shared" ca="1" si="0"/>
        <v>13</v>
      </c>
      <c r="I3" t="str">
        <f t="shared" ca="1" si="1"/>
        <v>6</v>
      </c>
      <c r="K3" s="19">
        <v>2</v>
      </c>
      <c r="L3" s="20" t="str">
        <f ca="1">H3&amp;"－"</f>
        <v>13－</v>
      </c>
      <c r="M3" s="21" t="str">
        <f t="shared" ref="M3:M7" ca="1" si="3">G3</f>
        <v>7</v>
      </c>
      <c r="N3" s="19" t="str">
        <f t="shared" ref="N3" ca="1" si="4">"＝"&amp;I3</f>
        <v>＝6</v>
      </c>
      <c r="O3">
        <v>7</v>
      </c>
      <c r="P3" s="18">
        <v>2</v>
      </c>
      <c r="Q3" s="18" t="str">
        <f ca="1">VLOOKUP($O3,sc,Q$1)</f>
        <v>21＋</v>
      </c>
      <c r="R3" s="18" t="str">
        <f ca="1">VLOOKUP($O3,sc,R$1)</f>
        <v>5</v>
      </c>
      <c r="S3" s="18" t="str">
        <f ca="1">VLOOKUP($O3,sc,S$1)</f>
        <v>＝26</v>
      </c>
    </row>
    <row r="4" spans="2:19" x14ac:dyDescent="0.15">
      <c r="B4">
        <f ca="1">+C4+D4</f>
        <v>5</v>
      </c>
      <c r="C4">
        <f ca="1">RANDBETWEEN(1,9)</f>
        <v>1</v>
      </c>
      <c r="D4">
        <f ca="1">RANDBETWEEN(2,9)</f>
        <v>4</v>
      </c>
      <c r="G4" t="str">
        <f t="shared" ca="1" si="2"/>
        <v>5</v>
      </c>
      <c r="H4" t="str">
        <f t="shared" ca="1" si="0"/>
        <v>1</v>
      </c>
      <c r="I4" t="str">
        <f t="shared" ca="1" si="1"/>
        <v>4</v>
      </c>
      <c r="K4" s="19">
        <v>3</v>
      </c>
      <c r="L4" s="22" t="s">
        <v>9</v>
      </c>
      <c r="M4" s="21" t="str">
        <f t="shared" ca="1" si="3"/>
        <v>5</v>
      </c>
      <c r="N4" s="19" t="str">
        <f ca="1">"－"&amp;H4&amp;"＝"&amp;I4</f>
        <v>－1＝4</v>
      </c>
      <c r="O4">
        <v>13</v>
      </c>
      <c r="P4" s="18">
        <v>3</v>
      </c>
      <c r="Q4" s="18" t="str">
        <f ca="1">VLOOKUP($O4,sc,Q$1)</f>
        <v>43＋</v>
      </c>
      <c r="R4" s="18" t="str">
        <f ca="1">VLOOKUP($O4,sc,R$1)</f>
        <v>34</v>
      </c>
      <c r="S4" s="18" t="str">
        <f ca="1">VLOOKUP($O4,sc,S$1)</f>
        <v>＝77</v>
      </c>
    </row>
    <row r="5" spans="2:19" x14ac:dyDescent="0.15">
      <c r="B5">
        <f ca="1">RANDBETWEEN(2,9)</f>
        <v>8</v>
      </c>
      <c r="C5">
        <f ca="1">RANDBETWEEN(2,9)</f>
        <v>6</v>
      </c>
      <c r="D5">
        <f ca="1">+B5*C5</f>
        <v>48</v>
      </c>
      <c r="G5" t="str">
        <f t="shared" ca="1" si="2"/>
        <v>8</v>
      </c>
      <c r="H5" t="str">
        <f t="shared" ca="1" si="0"/>
        <v>6</v>
      </c>
      <c r="I5" t="str">
        <f t="shared" ca="1" si="1"/>
        <v>48</v>
      </c>
      <c r="K5" s="19">
        <v>4</v>
      </c>
      <c r="L5" s="20" t="str">
        <f ca="1">H5&amp;"×"</f>
        <v>6×</v>
      </c>
      <c r="M5" s="21" t="str">
        <f t="shared" ca="1" si="3"/>
        <v>8</v>
      </c>
      <c r="N5" s="19" t="str">
        <f t="shared" ref="N5:N6" ca="1" si="5">"＝"&amp;I5</f>
        <v>＝48</v>
      </c>
      <c r="O5">
        <f>+O2+1</f>
        <v>2</v>
      </c>
      <c r="P5" s="18">
        <v>4</v>
      </c>
      <c r="Q5" s="18" t="str">
        <f ca="1">VLOOKUP($O5,sc,Q$1)</f>
        <v>13－</v>
      </c>
      <c r="R5" s="18" t="str">
        <f ca="1">VLOOKUP($O5,sc,R$1)</f>
        <v>7</v>
      </c>
      <c r="S5" s="18" t="str">
        <f ca="1">VLOOKUP($O5,sc,S$1)</f>
        <v>＝6</v>
      </c>
    </row>
    <row r="6" spans="2:19" x14ac:dyDescent="0.15">
      <c r="B6">
        <f ca="1">RANDBETWEEN(2,9)</f>
        <v>9</v>
      </c>
      <c r="C6">
        <f ca="1">+B6*D6</f>
        <v>18</v>
      </c>
      <c r="D6">
        <f ca="1">RANDBETWEEN(2,9)</f>
        <v>2</v>
      </c>
      <c r="G6" t="str">
        <f t="shared" ca="1" si="2"/>
        <v>9</v>
      </c>
      <c r="H6" t="str">
        <f t="shared" ca="1" si="0"/>
        <v>18</v>
      </c>
      <c r="I6" t="str">
        <f t="shared" ca="1" si="1"/>
        <v>2</v>
      </c>
      <c r="K6" s="19">
        <v>5</v>
      </c>
      <c r="L6" s="20" t="str">
        <f ca="1">H6&amp;"÷"</f>
        <v>18÷</v>
      </c>
      <c r="M6" s="21" t="str">
        <f t="shared" ca="1" si="3"/>
        <v>9</v>
      </c>
      <c r="N6" s="19" t="str">
        <f t="shared" ca="1" si="5"/>
        <v>＝2</v>
      </c>
      <c r="O6">
        <f t="shared" ref="O6:O19" si="6">+O3+1</f>
        <v>8</v>
      </c>
      <c r="P6" s="18">
        <v>5</v>
      </c>
      <c r="Q6" s="18" t="str">
        <f ca="1">VLOOKUP($O6,sc,Q$1)</f>
        <v>87－</v>
      </c>
      <c r="R6" s="18" t="str">
        <f ca="1">VLOOKUP($O6,sc,R$1)</f>
        <v>9</v>
      </c>
      <c r="S6" s="18" t="str">
        <f ca="1">VLOOKUP($O6,sc,S$1)</f>
        <v>＝78</v>
      </c>
    </row>
    <row r="7" spans="2:19" x14ac:dyDescent="0.15">
      <c r="B7">
        <f ca="1">+C7*D7</f>
        <v>72</v>
      </c>
      <c r="C7">
        <f ca="1">RANDBETWEEN(2,9)</f>
        <v>8</v>
      </c>
      <c r="D7">
        <f ca="1">RANDBETWEEN(2,9)</f>
        <v>9</v>
      </c>
      <c r="G7" t="str">
        <f t="shared" ca="1" si="2"/>
        <v>72</v>
      </c>
      <c r="H7" t="str">
        <f t="shared" ca="1" si="0"/>
        <v>8</v>
      </c>
      <c r="I7" t="str">
        <f t="shared" ca="1" si="1"/>
        <v>9</v>
      </c>
      <c r="K7" s="19">
        <v>6</v>
      </c>
      <c r="L7" s="22" t="s">
        <v>9</v>
      </c>
      <c r="M7" s="21" t="str">
        <f t="shared" ca="1" si="3"/>
        <v>72</v>
      </c>
      <c r="N7" s="19" t="str">
        <f ca="1">"÷"&amp;H7&amp;"＝"&amp;I7</f>
        <v>÷8＝9</v>
      </c>
      <c r="O7">
        <f t="shared" si="6"/>
        <v>14</v>
      </c>
      <c r="P7" s="18">
        <v>6</v>
      </c>
      <c r="Q7" s="18" t="str">
        <f ca="1">VLOOKUP($O7,sc,Q$1)</f>
        <v>89－</v>
      </c>
      <c r="R7" s="18" t="str">
        <f ca="1">VLOOKUP($O7,sc,R$1)</f>
        <v>46</v>
      </c>
      <c r="S7" s="18" t="str">
        <f ca="1">VLOOKUP($O7,sc,S$1)</f>
        <v>＝43</v>
      </c>
    </row>
    <row r="8" spans="2:19" x14ac:dyDescent="0.15">
      <c r="B8">
        <f ca="1">RANDBETWEEN(2,9)</f>
        <v>5</v>
      </c>
      <c r="C8">
        <f ca="1">RANDBETWEEN(11,50)</f>
        <v>21</v>
      </c>
      <c r="D8">
        <f ca="1">+B8+C8</f>
        <v>26</v>
      </c>
      <c r="G8" t="str">
        <f ca="1">TEXT(B8,"##")</f>
        <v>5</v>
      </c>
      <c r="H8" t="str">
        <f t="shared" ref="H8:H19" ca="1" si="7">TEXT(C8,"##")</f>
        <v>21</v>
      </c>
      <c r="I8" t="str">
        <f t="shared" ref="I8:I19" ca="1" si="8">TEXT(D8,"##")</f>
        <v>26</v>
      </c>
      <c r="K8" s="19">
        <v>7</v>
      </c>
      <c r="L8" s="20" t="str">
        <f ca="1">H8&amp;"＋"</f>
        <v>21＋</v>
      </c>
      <c r="M8" s="21" t="str">
        <f ca="1">G8</f>
        <v>5</v>
      </c>
      <c r="N8" s="19" t="str">
        <f ca="1">"＝"&amp;I8</f>
        <v>＝26</v>
      </c>
      <c r="O8">
        <f t="shared" si="6"/>
        <v>3</v>
      </c>
      <c r="P8" s="18">
        <v>7</v>
      </c>
      <c r="Q8" s="18" t="str">
        <f>VLOOKUP($O8,sc,Q$1)</f>
        <v/>
      </c>
      <c r="R8" s="18" t="str">
        <f ca="1">VLOOKUP($O8,sc,R$1)</f>
        <v>5</v>
      </c>
      <c r="S8" s="18" t="str">
        <f ca="1">VLOOKUP($O8,sc,S$1)</f>
        <v>－1＝4</v>
      </c>
    </row>
    <row r="9" spans="2:19" x14ac:dyDescent="0.15">
      <c r="B9">
        <f ca="1">RANDBETWEEN(2,9)</f>
        <v>9</v>
      </c>
      <c r="C9">
        <f ca="1">+B9+D9</f>
        <v>87</v>
      </c>
      <c r="D9">
        <f ca="1">RANDBETWEEN(11,89)</f>
        <v>78</v>
      </c>
      <c r="G9" t="str">
        <f t="shared" ref="G9:G13" ca="1" si="9">TEXT(B9,"##")</f>
        <v>9</v>
      </c>
      <c r="H9" t="str">
        <f t="shared" ca="1" si="7"/>
        <v>87</v>
      </c>
      <c r="I9" t="str">
        <f t="shared" ca="1" si="8"/>
        <v>78</v>
      </c>
      <c r="K9" s="19">
        <v>8</v>
      </c>
      <c r="L9" s="20" t="str">
        <f ca="1">H9&amp;"－"</f>
        <v>87－</v>
      </c>
      <c r="M9" s="21" t="str">
        <f t="shared" ref="M9:M13" ca="1" si="10">G9</f>
        <v>9</v>
      </c>
      <c r="N9" s="19" t="str">
        <f t="shared" ref="N9" ca="1" si="11">"＝"&amp;I9</f>
        <v>＝78</v>
      </c>
      <c r="O9">
        <f t="shared" si="6"/>
        <v>9</v>
      </c>
      <c r="P9" s="18">
        <v>8</v>
      </c>
      <c r="Q9" s="18" t="str">
        <f>VLOOKUP($O9,sc,Q$1)</f>
        <v/>
      </c>
      <c r="R9" s="18" t="str">
        <f ca="1">VLOOKUP($O9,sc,R$1)</f>
        <v>58</v>
      </c>
      <c r="S9" s="18" t="str">
        <f ca="1">VLOOKUP($O9,sc,S$1)</f>
        <v>－3＝55</v>
      </c>
    </row>
    <row r="10" spans="2:19" x14ac:dyDescent="0.15">
      <c r="B10">
        <f ca="1">+C10+D10</f>
        <v>58</v>
      </c>
      <c r="C10">
        <f ca="1">RANDBETWEEN(2,9)</f>
        <v>3</v>
      </c>
      <c r="D10">
        <f ca="1">RANDBETWEEN(21,99)</f>
        <v>55</v>
      </c>
      <c r="G10" t="str">
        <f t="shared" ca="1" si="9"/>
        <v>58</v>
      </c>
      <c r="H10" t="str">
        <f t="shared" ca="1" si="7"/>
        <v>3</v>
      </c>
      <c r="I10" t="str">
        <f t="shared" ca="1" si="8"/>
        <v>55</v>
      </c>
      <c r="K10" s="19">
        <v>9</v>
      </c>
      <c r="L10" s="22" t="s">
        <v>9</v>
      </c>
      <c r="M10" s="21" t="str">
        <f t="shared" ca="1" si="10"/>
        <v>58</v>
      </c>
      <c r="N10" s="19" t="str">
        <f ca="1">"－"&amp;H10&amp;"＝"&amp;I10</f>
        <v>－3＝55</v>
      </c>
      <c r="O10">
        <f t="shared" si="6"/>
        <v>15</v>
      </c>
      <c r="P10" s="18">
        <v>9</v>
      </c>
      <c r="Q10" s="18" t="str">
        <f>VLOOKUP($O10,sc,Q$1)</f>
        <v/>
      </c>
      <c r="R10" s="18" t="str">
        <f ca="1">VLOOKUP($O10,sc,R$1)</f>
        <v>60</v>
      </c>
      <c r="S10" s="18" t="str">
        <f ca="1">VLOOKUP($O10,sc,S$1)</f>
        <v>－29＝31</v>
      </c>
    </row>
    <row r="11" spans="2:19" x14ac:dyDescent="0.15">
      <c r="B11">
        <f ca="1">RANDBETWEEN(2,9)</f>
        <v>9</v>
      </c>
      <c r="C11">
        <f ca="1">RANDBETWEEN(11,19)</f>
        <v>18</v>
      </c>
      <c r="D11">
        <f ca="1">+B11*C11</f>
        <v>162</v>
      </c>
      <c r="G11" t="str">
        <f t="shared" ca="1" si="9"/>
        <v>9</v>
      </c>
      <c r="H11" t="str">
        <f t="shared" ca="1" si="7"/>
        <v>18</v>
      </c>
      <c r="I11" t="str">
        <f t="shared" ca="1" si="8"/>
        <v>162</v>
      </c>
      <c r="K11" s="19">
        <v>10</v>
      </c>
      <c r="L11" s="20" t="str">
        <f ca="1">H11&amp;"×"</f>
        <v>18×</v>
      </c>
      <c r="M11" s="21" t="str">
        <f t="shared" ca="1" si="10"/>
        <v>9</v>
      </c>
      <c r="N11" s="19" t="str">
        <f t="shared" ref="N11:N12" ca="1" si="12">"＝"&amp;I11</f>
        <v>＝162</v>
      </c>
      <c r="O11">
        <f t="shared" si="6"/>
        <v>4</v>
      </c>
      <c r="P11" s="18">
        <v>10</v>
      </c>
      <c r="Q11" s="18" t="str">
        <f ca="1">VLOOKUP($O11,sc,Q$1)</f>
        <v>6×</v>
      </c>
      <c r="R11" s="18" t="str">
        <f ca="1">VLOOKUP($O11,sc,R$1)</f>
        <v>8</v>
      </c>
      <c r="S11" s="18" t="str">
        <f ca="1">VLOOKUP($O11,sc,S$1)</f>
        <v>＝48</v>
      </c>
    </row>
    <row r="12" spans="2:19" x14ac:dyDescent="0.15">
      <c r="B12">
        <f ca="1">RANDBETWEEN(2,9)</f>
        <v>9</v>
      </c>
      <c r="C12">
        <f ca="1">+B12*D12</f>
        <v>135</v>
      </c>
      <c r="D12">
        <f ca="1">RANDBETWEEN(11,19)</f>
        <v>15</v>
      </c>
      <c r="G12" t="str">
        <f t="shared" ca="1" si="9"/>
        <v>9</v>
      </c>
      <c r="H12" t="str">
        <f t="shared" ca="1" si="7"/>
        <v>135</v>
      </c>
      <c r="I12" t="str">
        <f t="shared" ca="1" si="8"/>
        <v>15</v>
      </c>
      <c r="K12" s="19">
        <v>11</v>
      </c>
      <c r="L12" s="20" t="str">
        <f ca="1">H12&amp;"÷"</f>
        <v>135÷</v>
      </c>
      <c r="M12" s="21" t="str">
        <f t="shared" ca="1" si="10"/>
        <v>9</v>
      </c>
      <c r="N12" s="19" t="str">
        <f t="shared" ca="1" si="12"/>
        <v>＝15</v>
      </c>
      <c r="O12">
        <f t="shared" si="6"/>
        <v>10</v>
      </c>
      <c r="P12" s="18">
        <v>11</v>
      </c>
      <c r="Q12" s="18" t="str">
        <f ca="1">VLOOKUP($O12,sc,Q$1)</f>
        <v>18×</v>
      </c>
      <c r="R12" s="18" t="str">
        <f ca="1">VLOOKUP($O12,sc,R$1)</f>
        <v>9</v>
      </c>
      <c r="S12" s="18" t="str">
        <f ca="1">VLOOKUP($O12,sc,S$1)</f>
        <v>＝162</v>
      </c>
    </row>
    <row r="13" spans="2:19" x14ac:dyDescent="0.15">
      <c r="B13">
        <f ca="1">+C13*D13</f>
        <v>112</v>
      </c>
      <c r="C13">
        <f ca="1">RANDBETWEEN(2,9)</f>
        <v>7</v>
      </c>
      <c r="D13">
        <f ca="1">RANDBETWEEN(11,19)</f>
        <v>16</v>
      </c>
      <c r="G13" t="str">
        <f t="shared" ca="1" si="9"/>
        <v>112</v>
      </c>
      <c r="H13" t="str">
        <f t="shared" ca="1" si="7"/>
        <v>7</v>
      </c>
      <c r="I13" t="str">
        <f t="shared" ca="1" si="8"/>
        <v>16</v>
      </c>
      <c r="K13" s="19">
        <v>12</v>
      </c>
      <c r="L13" s="22" t="s">
        <v>9</v>
      </c>
      <c r="M13" s="21" t="str">
        <f t="shared" ca="1" si="10"/>
        <v>112</v>
      </c>
      <c r="N13" s="19" t="str">
        <f ca="1">"÷"&amp;H13&amp;"＝"&amp;I13</f>
        <v>÷7＝16</v>
      </c>
      <c r="O13">
        <f t="shared" si="6"/>
        <v>16</v>
      </c>
      <c r="P13" s="18">
        <v>12</v>
      </c>
      <c r="Q13" s="18" t="str">
        <f ca="1">VLOOKUP($O13,sc,Q$1)</f>
        <v>3×</v>
      </c>
      <c r="R13" s="18" t="str">
        <f ca="1">VLOOKUP($O13,sc,R$1)</f>
        <v>18</v>
      </c>
      <c r="S13" s="18" t="str">
        <f ca="1">VLOOKUP($O13,sc,S$1)</f>
        <v>＝54</v>
      </c>
    </row>
    <row r="14" spans="2:19" x14ac:dyDescent="0.15">
      <c r="B14">
        <f ca="1">RANDBETWEEN(11,49)</f>
        <v>34</v>
      </c>
      <c r="C14">
        <f ca="1">RANDBETWEEN(11,100-B14)</f>
        <v>43</v>
      </c>
      <c r="D14">
        <f ca="1">+B14+C14</f>
        <v>77</v>
      </c>
      <c r="G14" t="str">
        <f ca="1">TEXT(B14,"##")</f>
        <v>34</v>
      </c>
      <c r="H14" t="str">
        <f t="shared" ca="1" si="7"/>
        <v>43</v>
      </c>
      <c r="I14" t="str">
        <f t="shared" ca="1" si="8"/>
        <v>77</v>
      </c>
      <c r="K14" s="19">
        <v>13</v>
      </c>
      <c r="L14" s="20" t="str">
        <f ca="1">H14&amp;"＋"</f>
        <v>43＋</v>
      </c>
      <c r="M14" s="21" t="str">
        <f ca="1">G14</f>
        <v>34</v>
      </c>
      <c r="N14" s="19" t="str">
        <f ca="1">"＝"&amp;I14</f>
        <v>＝77</v>
      </c>
      <c r="O14">
        <f t="shared" si="6"/>
        <v>5</v>
      </c>
      <c r="P14" s="18">
        <v>13</v>
      </c>
      <c r="Q14" s="18" t="str">
        <f ca="1">VLOOKUP($O14,sc,Q$1)</f>
        <v>18÷</v>
      </c>
      <c r="R14" s="18" t="str">
        <f ca="1">VLOOKUP($O14,sc,R$1)</f>
        <v>9</v>
      </c>
      <c r="S14" s="18" t="str">
        <f ca="1">VLOOKUP($O14,sc,S$1)</f>
        <v>＝2</v>
      </c>
    </row>
    <row r="15" spans="2:19" x14ac:dyDescent="0.15">
      <c r="B15">
        <f ca="1">RANDBETWEEN(11,49)</f>
        <v>46</v>
      </c>
      <c r="C15">
        <f ca="1">+B15+D15</f>
        <v>89</v>
      </c>
      <c r="D15">
        <f ca="1">RANDBETWEEN(11,100-B15)</f>
        <v>43</v>
      </c>
      <c r="G15" t="str">
        <f t="shared" ref="G15:G19" ca="1" si="13">TEXT(B15,"##")</f>
        <v>46</v>
      </c>
      <c r="H15" t="str">
        <f t="shared" ca="1" si="7"/>
        <v>89</v>
      </c>
      <c r="I15" t="str">
        <f t="shared" ca="1" si="8"/>
        <v>43</v>
      </c>
      <c r="K15" s="19">
        <v>14</v>
      </c>
      <c r="L15" s="20" t="str">
        <f ca="1">H15&amp;"－"</f>
        <v>89－</v>
      </c>
      <c r="M15" s="21" t="str">
        <f t="shared" ref="M15:M19" ca="1" si="14">G15</f>
        <v>46</v>
      </c>
      <c r="N15" s="19" t="str">
        <f t="shared" ref="N15" ca="1" si="15">"＝"&amp;I15</f>
        <v>＝43</v>
      </c>
      <c r="O15">
        <f t="shared" si="6"/>
        <v>11</v>
      </c>
      <c r="P15" s="18">
        <v>14</v>
      </c>
      <c r="Q15" s="18" t="str">
        <f ca="1">VLOOKUP($O15,sc,Q$1)</f>
        <v>135÷</v>
      </c>
      <c r="R15" s="18" t="str">
        <f ca="1">VLOOKUP($O15,sc,R$1)</f>
        <v>9</v>
      </c>
      <c r="S15" s="18" t="str">
        <f ca="1">VLOOKUP($O15,sc,S$1)</f>
        <v>＝15</v>
      </c>
    </row>
    <row r="16" spans="2:19" x14ac:dyDescent="0.15">
      <c r="B16">
        <f ca="1">+C16+D16</f>
        <v>60</v>
      </c>
      <c r="C16">
        <f ca="1">RANDBETWEEN(11,49)</f>
        <v>29</v>
      </c>
      <c r="D16">
        <f ca="1">RANDBETWEEN(11,100-C16)</f>
        <v>31</v>
      </c>
      <c r="G16" t="str">
        <f t="shared" ca="1" si="13"/>
        <v>60</v>
      </c>
      <c r="H16" t="str">
        <f t="shared" ca="1" si="7"/>
        <v>29</v>
      </c>
      <c r="I16" t="str">
        <f t="shared" ca="1" si="8"/>
        <v>31</v>
      </c>
      <c r="K16" s="19">
        <v>15</v>
      </c>
      <c r="L16" s="22" t="s">
        <v>9</v>
      </c>
      <c r="M16" s="21" t="str">
        <f t="shared" ca="1" si="14"/>
        <v>60</v>
      </c>
      <c r="N16" s="19" t="str">
        <f ca="1">"－"&amp;H16&amp;"＝"&amp;I16</f>
        <v>－29＝31</v>
      </c>
      <c r="O16">
        <f t="shared" si="6"/>
        <v>17</v>
      </c>
      <c r="P16" s="18">
        <v>15</v>
      </c>
      <c r="Q16" s="18" t="str">
        <f ca="1">VLOOKUP($O16,sc,Q$1)</f>
        <v>162÷</v>
      </c>
      <c r="R16" s="18" t="str">
        <f ca="1">VLOOKUP($O16,sc,R$1)</f>
        <v>18</v>
      </c>
      <c r="S16" s="18" t="str">
        <f ca="1">VLOOKUP($O16,sc,S$1)</f>
        <v>＝9</v>
      </c>
    </row>
    <row r="17" spans="2:20" x14ac:dyDescent="0.15">
      <c r="B17">
        <f ca="1">RANDBETWEEN(11,19)</f>
        <v>18</v>
      </c>
      <c r="C17">
        <f ca="1">RANDBETWEEN(2,9)</f>
        <v>3</v>
      </c>
      <c r="D17">
        <f ca="1">+B17*C17</f>
        <v>54</v>
      </c>
      <c r="G17" t="str">
        <f t="shared" ca="1" si="13"/>
        <v>18</v>
      </c>
      <c r="H17" t="str">
        <f t="shared" ca="1" si="7"/>
        <v>3</v>
      </c>
      <c r="I17" t="str">
        <f t="shared" ca="1" si="8"/>
        <v>54</v>
      </c>
      <c r="K17" s="19">
        <v>16</v>
      </c>
      <c r="L17" s="20" t="str">
        <f ca="1">H17&amp;"×"</f>
        <v>3×</v>
      </c>
      <c r="M17" s="21" t="str">
        <f t="shared" ca="1" si="14"/>
        <v>18</v>
      </c>
      <c r="N17" s="19" t="str">
        <f t="shared" ref="N17:N18" ca="1" si="16">"＝"&amp;I17</f>
        <v>＝54</v>
      </c>
      <c r="O17">
        <f t="shared" si="6"/>
        <v>6</v>
      </c>
      <c r="P17" s="18">
        <v>16</v>
      </c>
      <c r="Q17" s="18" t="str">
        <f>VLOOKUP($O17,sc,Q$1)</f>
        <v/>
      </c>
      <c r="R17" s="18" t="str">
        <f ca="1">VLOOKUP($O17,sc,R$1)</f>
        <v>72</v>
      </c>
      <c r="S17" s="18" t="str">
        <f ca="1">VLOOKUP($O17,sc,S$1)</f>
        <v>÷8＝9</v>
      </c>
    </row>
    <row r="18" spans="2:20" x14ac:dyDescent="0.15">
      <c r="B18">
        <f ca="1">RANDBETWEEN(11,19)</f>
        <v>18</v>
      </c>
      <c r="C18">
        <f ca="1">+B18*D18</f>
        <v>162</v>
      </c>
      <c r="D18">
        <f ca="1">RANDBETWEEN(2,9)</f>
        <v>9</v>
      </c>
      <c r="G18" t="str">
        <f t="shared" ca="1" si="13"/>
        <v>18</v>
      </c>
      <c r="H18" t="str">
        <f t="shared" ca="1" si="7"/>
        <v>162</v>
      </c>
      <c r="I18" t="str">
        <f t="shared" ca="1" si="8"/>
        <v>9</v>
      </c>
      <c r="K18" s="19">
        <v>17</v>
      </c>
      <c r="L18" s="20" t="str">
        <f ca="1">H18&amp;"÷"</f>
        <v>162÷</v>
      </c>
      <c r="M18" s="21" t="str">
        <f t="shared" ca="1" si="14"/>
        <v>18</v>
      </c>
      <c r="N18" s="19" t="str">
        <f t="shared" ca="1" si="16"/>
        <v>＝9</v>
      </c>
      <c r="O18">
        <f t="shared" si="6"/>
        <v>12</v>
      </c>
      <c r="P18" s="18">
        <v>17</v>
      </c>
      <c r="Q18" s="18" t="str">
        <f>VLOOKUP($O18,sc,Q$1)</f>
        <v/>
      </c>
      <c r="R18" s="18" t="str">
        <f ca="1">VLOOKUP($O18,sc,R$1)</f>
        <v>112</v>
      </c>
      <c r="S18" s="18" t="str">
        <f ca="1">VLOOKUP($O18,sc,S$1)</f>
        <v>÷7＝16</v>
      </c>
    </row>
    <row r="19" spans="2:20" x14ac:dyDescent="0.15">
      <c r="B19">
        <f ca="1">+C19*D19</f>
        <v>78</v>
      </c>
      <c r="C19">
        <f ca="1">RANDBETWEEN(11,99)</f>
        <v>13</v>
      </c>
      <c r="D19">
        <f ca="1">RANDBETWEEN(2,9)</f>
        <v>6</v>
      </c>
      <c r="G19" t="str">
        <f t="shared" ca="1" si="13"/>
        <v>78</v>
      </c>
      <c r="H19" t="str">
        <f t="shared" ca="1" si="7"/>
        <v>13</v>
      </c>
      <c r="I19" t="str">
        <f t="shared" ca="1" si="8"/>
        <v>6</v>
      </c>
      <c r="K19" s="19">
        <v>18</v>
      </c>
      <c r="L19" s="22" t="s">
        <v>9</v>
      </c>
      <c r="M19" s="21" t="str">
        <f t="shared" ca="1" si="14"/>
        <v>78</v>
      </c>
      <c r="N19" s="19" t="str">
        <f ca="1">"÷"&amp;H19&amp;"＝"&amp;I19</f>
        <v>÷13＝6</v>
      </c>
      <c r="O19">
        <f t="shared" si="6"/>
        <v>18</v>
      </c>
      <c r="P19" s="18">
        <v>18</v>
      </c>
      <c r="Q19" s="18" t="str">
        <f>VLOOKUP($O19,sc,Q$1)</f>
        <v/>
      </c>
      <c r="R19" s="18" t="str">
        <f ca="1">VLOOKUP($O19,sc,R$1)</f>
        <v>78</v>
      </c>
      <c r="S19" s="18" t="str">
        <f ca="1">VLOOKUP($O19,sc,S$1)</f>
        <v>÷13＝6</v>
      </c>
    </row>
    <row r="22" spans="2:20" ht="13.5" x14ac:dyDescent="0.15">
      <c r="B22" t="s">
        <v>20</v>
      </c>
      <c r="C22" t="s">
        <v>1</v>
      </c>
      <c r="D22" t="s">
        <v>2</v>
      </c>
      <c r="E22" t="s">
        <v>3</v>
      </c>
      <c r="G22" t="s">
        <v>0</v>
      </c>
      <c r="H22" t="s">
        <v>1</v>
      </c>
      <c r="I22" t="s">
        <v>2</v>
      </c>
      <c r="J22" t="s">
        <v>3</v>
      </c>
      <c r="K22" t="s">
        <v>4</v>
      </c>
      <c r="Q22" t="s">
        <v>5</v>
      </c>
      <c r="R22">
        <v>2</v>
      </c>
      <c r="S22">
        <v>3</v>
      </c>
      <c r="T22">
        <v>4</v>
      </c>
    </row>
    <row r="23" spans="2:20" ht="11.25" customHeight="1" x14ac:dyDescent="0.15">
      <c r="B23">
        <f ca="1">RANDBETWEEN(11,50)</f>
        <v>26</v>
      </c>
      <c r="C23">
        <f ca="1">RANDBETWEEN(11,50)</f>
        <v>38</v>
      </c>
      <c r="D23">
        <f ca="1">+B23+C23</f>
        <v>64</v>
      </c>
      <c r="G23" t="str">
        <f ca="1">TEXT(B23,"##")</f>
        <v>26</v>
      </c>
      <c r="H23" t="str">
        <f t="shared" ref="H23:H45" ca="1" si="17">TEXT(C23,"##")</f>
        <v>38</v>
      </c>
      <c r="I23" t="str">
        <f t="shared" ref="I23:I45" ca="1" si="18">TEXT(D23,"##")</f>
        <v>64</v>
      </c>
      <c r="K23">
        <v>1</v>
      </c>
      <c r="L23" s="2" t="str">
        <f ca="1">H23&amp;"＋"</f>
        <v>38＋</v>
      </c>
      <c r="M23" s="3" t="str">
        <f ca="1">G23</f>
        <v>26</v>
      </c>
      <c r="N23" t="str">
        <f ca="1">"＝"&amp;I23</f>
        <v>＝64</v>
      </c>
      <c r="P23" s="13">
        <v>1</v>
      </c>
      <c r="Q23" s="12">
        <v>1</v>
      </c>
      <c r="R23" s="12" t="str">
        <f t="shared" ref="R23:R46" ca="1" si="19">VLOOKUP($P23,sb,R$22)</f>
        <v>38＋</v>
      </c>
      <c r="S23" s="12" t="str">
        <f t="shared" ref="S23:T45" ca="1" si="20">VLOOKUP($P23,sb,S$22)</f>
        <v>26</v>
      </c>
      <c r="T23" s="12" t="str">
        <f t="shared" ca="1" si="20"/>
        <v>＝64</v>
      </c>
    </row>
    <row r="24" spans="2:20" ht="11.25" customHeight="1" x14ac:dyDescent="0.15">
      <c r="B24">
        <f ca="1">RANDBETWEEN(21,99)</f>
        <v>41</v>
      </c>
      <c r="C24">
        <f ca="1">+B24+D24</f>
        <v>130</v>
      </c>
      <c r="D24">
        <f ca="1">RANDBETWEEN(21,99)</f>
        <v>89</v>
      </c>
      <c r="G24" t="str">
        <f t="shared" ref="G24:G45" ca="1" si="21">TEXT(B24,"##")</f>
        <v>41</v>
      </c>
      <c r="H24" t="str">
        <f t="shared" ca="1" si="17"/>
        <v>130</v>
      </c>
      <c r="I24" t="str">
        <f t="shared" ca="1" si="18"/>
        <v>89</v>
      </c>
      <c r="K24">
        <v>2</v>
      </c>
      <c r="L24" s="2" t="str">
        <f ca="1">H24&amp;"－"</f>
        <v>130－</v>
      </c>
      <c r="M24" s="3" t="str">
        <f t="shared" ref="M24:M37" ca="1" si="22">G24</f>
        <v>41</v>
      </c>
      <c r="N24" t="str">
        <f t="shared" ref="N24:N27" ca="1" si="23">"＝"&amp;I24</f>
        <v>＝89</v>
      </c>
      <c r="P24" s="13">
        <v>2</v>
      </c>
      <c r="Q24" s="12">
        <v>2</v>
      </c>
      <c r="R24" s="12" t="str">
        <f t="shared" ca="1" si="19"/>
        <v>130－</v>
      </c>
      <c r="S24" s="12" t="str">
        <f t="shared" ca="1" si="20"/>
        <v>41</v>
      </c>
      <c r="T24" s="12" t="str">
        <f t="shared" ca="1" si="20"/>
        <v>＝89</v>
      </c>
    </row>
    <row r="25" spans="2:20" ht="11.25" customHeight="1" x14ac:dyDescent="0.15">
      <c r="B25">
        <f ca="1">+C25+D25</f>
        <v>77</v>
      </c>
      <c r="C25">
        <f ca="1">RANDBETWEEN(11,50)</f>
        <v>20</v>
      </c>
      <c r="D25">
        <f ca="1">RANDBETWEEN(21,99)</f>
        <v>57</v>
      </c>
      <c r="G25" t="str">
        <f t="shared" ref="G25" ca="1" si="24">TEXT(B25,"##")</f>
        <v>77</v>
      </c>
      <c r="H25" t="str">
        <f t="shared" ref="H25" ca="1" si="25">TEXT(C25,"##")</f>
        <v>20</v>
      </c>
      <c r="I25" t="str">
        <f t="shared" ref="I25" ca="1" si="26">TEXT(D25,"##")</f>
        <v>57</v>
      </c>
      <c r="K25">
        <v>3</v>
      </c>
      <c r="L25" s="1" t="s">
        <v>9</v>
      </c>
      <c r="M25" s="3" t="str">
        <f t="shared" ca="1" si="22"/>
        <v>77</v>
      </c>
      <c r="N25" t="str">
        <f ca="1">"－"&amp;H25&amp;"＝"&amp;I25</f>
        <v>－20＝57</v>
      </c>
      <c r="P25" s="13">
        <v>3</v>
      </c>
      <c r="Q25" s="12">
        <v>3</v>
      </c>
      <c r="R25" s="12" t="str">
        <f t="shared" si="19"/>
        <v/>
      </c>
      <c r="S25" s="12" t="str">
        <f t="shared" ca="1" si="20"/>
        <v>77</v>
      </c>
      <c r="T25" s="12" t="str">
        <f t="shared" ca="1" si="20"/>
        <v>－20＝57</v>
      </c>
    </row>
    <row r="26" spans="2:20" ht="11.25" customHeight="1" x14ac:dyDescent="0.15">
      <c r="B26">
        <f ca="1">RANDBETWEEN(11,19)</f>
        <v>17</v>
      </c>
      <c r="C26">
        <f ca="1">RANDBETWEEN(11,20)</f>
        <v>16</v>
      </c>
      <c r="D26">
        <f ca="1">+B26*C26</f>
        <v>272</v>
      </c>
      <c r="G26" t="str">
        <f t="shared" ca="1" si="21"/>
        <v>17</v>
      </c>
      <c r="H26" t="str">
        <f t="shared" ca="1" si="17"/>
        <v>16</v>
      </c>
      <c r="I26" t="str">
        <f t="shared" ca="1" si="18"/>
        <v>272</v>
      </c>
      <c r="K26">
        <v>4</v>
      </c>
      <c r="L26" s="2" t="str">
        <f ca="1">H26&amp;"×"</f>
        <v>16×</v>
      </c>
      <c r="M26" s="3" t="str">
        <f t="shared" ca="1" si="22"/>
        <v>17</v>
      </c>
      <c r="N26" t="str">
        <f t="shared" ca="1" si="23"/>
        <v>＝272</v>
      </c>
      <c r="P26" s="13">
        <v>4</v>
      </c>
      <c r="Q26" s="12">
        <v>4</v>
      </c>
      <c r="R26" s="12" t="str">
        <f t="shared" ca="1" si="19"/>
        <v>16×</v>
      </c>
      <c r="S26" s="12" t="str">
        <f t="shared" ca="1" si="20"/>
        <v>17</v>
      </c>
      <c r="T26" s="12" t="str">
        <f t="shared" ca="1" si="20"/>
        <v>＝272</v>
      </c>
    </row>
    <row r="27" spans="2:20" ht="11.25" customHeight="1" x14ac:dyDescent="0.15">
      <c r="B27">
        <f ca="1">RANDBETWEEN(11,19)</f>
        <v>19</v>
      </c>
      <c r="C27">
        <f ca="1">+B27*D27</f>
        <v>342</v>
      </c>
      <c r="D27">
        <f ca="1">RANDBETWEEN(11,20)</f>
        <v>18</v>
      </c>
      <c r="G27" t="str">
        <f t="shared" ca="1" si="21"/>
        <v>19</v>
      </c>
      <c r="H27" t="str">
        <f t="shared" ca="1" si="17"/>
        <v>342</v>
      </c>
      <c r="I27" t="str">
        <f t="shared" ca="1" si="18"/>
        <v>18</v>
      </c>
      <c r="K27">
        <v>5</v>
      </c>
      <c r="L27" s="2" t="str">
        <f ca="1">H27&amp;"÷"</f>
        <v>342÷</v>
      </c>
      <c r="M27" s="3" t="str">
        <f t="shared" ca="1" si="22"/>
        <v>19</v>
      </c>
      <c r="N27" t="str">
        <f t="shared" ca="1" si="23"/>
        <v>＝18</v>
      </c>
      <c r="P27" s="13">
        <v>5</v>
      </c>
      <c r="Q27" s="12">
        <v>5</v>
      </c>
      <c r="R27" s="12" t="str">
        <f t="shared" ca="1" si="19"/>
        <v>342÷</v>
      </c>
      <c r="S27" s="12" t="str">
        <f t="shared" ca="1" si="20"/>
        <v>19</v>
      </c>
      <c r="T27" s="12" t="str">
        <f t="shared" ca="1" si="20"/>
        <v>＝18</v>
      </c>
    </row>
    <row r="28" spans="2:20" ht="11.25" customHeight="1" x14ac:dyDescent="0.15">
      <c r="B28">
        <f ca="1">+C28*D28</f>
        <v>567</v>
      </c>
      <c r="C28">
        <f ca="1">RANDBETWEEN(11,33)</f>
        <v>27</v>
      </c>
      <c r="D28">
        <f ca="1">RANDBETWEEN(11,30)</f>
        <v>21</v>
      </c>
      <c r="G28" t="str">
        <f t="shared" ref="G28" ca="1" si="27">TEXT(B28,"##")</f>
        <v>567</v>
      </c>
      <c r="H28" t="str">
        <f t="shared" ref="H28" ca="1" si="28">TEXT(C28,"##")</f>
        <v>27</v>
      </c>
      <c r="I28" t="str">
        <f t="shared" ref="I28" ca="1" si="29">TEXT(D28,"##")</f>
        <v>21</v>
      </c>
      <c r="K28">
        <v>6</v>
      </c>
      <c r="L28" s="1" t="s">
        <v>9</v>
      </c>
      <c r="M28" s="3" t="str">
        <f t="shared" ca="1" si="22"/>
        <v>567</v>
      </c>
      <c r="N28" t="str">
        <f ca="1">"÷"&amp;H28&amp;"＝"&amp;I28</f>
        <v>÷27＝21</v>
      </c>
      <c r="P28" s="13">
        <v>6</v>
      </c>
      <c r="Q28" s="12">
        <v>6</v>
      </c>
      <c r="R28" s="12" t="str">
        <f t="shared" si="19"/>
        <v/>
      </c>
      <c r="S28" s="12" t="str">
        <f t="shared" ca="1" si="20"/>
        <v>567</v>
      </c>
      <c r="T28" s="12" t="str">
        <f t="shared" ca="1" si="20"/>
        <v>÷27＝21</v>
      </c>
    </row>
    <row r="29" spans="2:20" ht="11.25" customHeight="1" x14ac:dyDescent="0.15">
      <c r="B29">
        <f ca="1">RANDBETWEEN(11,20)</f>
        <v>13</v>
      </c>
      <c r="C29">
        <f ca="1">RANDBETWEEN(11,20)</f>
        <v>19</v>
      </c>
      <c r="D29">
        <f ca="1">RANDBETWEEN(2,15)</f>
        <v>10</v>
      </c>
      <c r="E29">
        <f ca="1">(C29+B29)*D29</f>
        <v>320</v>
      </c>
      <c r="G29" t="str">
        <f t="shared" ca="1" si="21"/>
        <v>13</v>
      </c>
      <c r="H29" t="str">
        <f t="shared" ca="1" si="17"/>
        <v>19</v>
      </c>
      <c r="I29" t="str">
        <f t="shared" ca="1" si="18"/>
        <v>10</v>
      </c>
      <c r="J29" t="str">
        <f t="shared" ref="J29:J45" ca="1" si="30">TEXT(E29,"##")</f>
        <v>320</v>
      </c>
      <c r="K29">
        <v>7</v>
      </c>
      <c r="L29" s="2" t="str">
        <f ca="1">"("&amp;H29&amp;"＋"</f>
        <v>(19＋</v>
      </c>
      <c r="M29" s="3" t="str">
        <f t="shared" ca="1" si="22"/>
        <v>13</v>
      </c>
      <c r="N29" t="str">
        <f ca="1">")×"&amp;I29&amp;"＝"&amp;J29</f>
        <v>)×10＝320</v>
      </c>
      <c r="O29">
        <f ca="1">RAND()</f>
        <v>0.84932068143753248</v>
      </c>
      <c r="P29" s="13">
        <f ca="1">RANK(O29,$O$29:$O$46)+6</f>
        <v>10</v>
      </c>
      <c r="Q29" s="12">
        <v>7</v>
      </c>
      <c r="R29" s="12" t="str">
        <f t="shared" ca="1" si="19"/>
        <v>(247－</v>
      </c>
      <c r="S29" s="12" t="str">
        <f t="shared" ca="1" si="20"/>
        <v>49</v>
      </c>
      <c r="T29" s="12" t="str">
        <f t="shared" ca="1" si="20"/>
        <v>)÷11＝18</v>
      </c>
    </row>
    <row r="30" spans="2:20" ht="11.25" customHeight="1" x14ac:dyDescent="0.15">
      <c r="B30">
        <f ca="1">RANDBETWEEN(11,20)</f>
        <v>14</v>
      </c>
      <c r="C30">
        <f ca="1">RANDBETWEEN(2,15)+B30</f>
        <v>23</v>
      </c>
      <c r="D30">
        <f ca="1">RANDBETWEEN(2,15)</f>
        <v>7</v>
      </c>
      <c r="E30">
        <f ca="1">(C30-B30)*D30</f>
        <v>63</v>
      </c>
      <c r="G30" t="str">
        <f t="shared" ca="1" si="21"/>
        <v>14</v>
      </c>
      <c r="H30" t="str">
        <f t="shared" ca="1" si="17"/>
        <v>23</v>
      </c>
      <c r="I30" t="str">
        <f t="shared" ca="1" si="18"/>
        <v>7</v>
      </c>
      <c r="J30" t="str">
        <f t="shared" ca="1" si="30"/>
        <v>63</v>
      </c>
      <c r="K30">
        <v>8</v>
      </c>
      <c r="L30" s="2" t="str">
        <f ca="1">"("&amp;H30&amp;"－"</f>
        <v>(23－</v>
      </c>
      <c r="M30" s="3" t="str">
        <f t="shared" ca="1" si="22"/>
        <v>14</v>
      </c>
      <c r="N30" t="str">
        <f ca="1">")×"&amp;I30&amp;"＝"&amp;J30</f>
        <v>)×7＝63</v>
      </c>
      <c r="O30">
        <f t="shared" ref="O30:O46" ca="1" si="31">RAND()</f>
        <v>0.46325083455200677</v>
      </c>
      <c r="P30" s="13">
        <f t="shared" ref="P30:P46" ca="1" si="32">RANK(O30,$O$29:$O$46)+6</f>
        <v>18</v>
      </c>
      <c r="Q30" s="12">
        <v>8</v>
      </c>
      <c r="R30" s="12" t="str">
        <f t="shared" ca="1" si="19"/>
        <v>91÷(</v>
      </c>
      <c r="S30" s="12" t="str">
        <f t="shared" ca="1" si="20"/>
        <v>20</v>
      </c>
      <c r="T30" s="12" t="str">
        <f t="shared" ca="1" si="20"/>
        <v>－13)＝13</v>
      </c>
    </row>
    <row r="31" spans="2:20" ht="11.25" customHeight="1" x14ac:dyDescent="0.15">
      <c r="B31">
        <f ca="1">RANDBETWEEN(11,50)</f>
        <v>37</v>
      </c>
      <c r="C31">
        <f ca="1">D31*E31-B31</f>
        <v>203</v>
      </c>
      <c r="D31">
        <f ca="1">RANDBETWEEN(11,19)</f>
        <v>15</v>
      </c>
      <c r="E31">
        <f ca="1">RANDBETWEEN(11,19)</f>
        <v>16</v>
      </c>
      <c r="G31" t="str">
        <f t="shared" ca="1" si="21"/>
        <v>37</v>
      </c>
      <c r="H31" t="str">
        <f t="shared" ca="1" si="17"/>
        <v>203</v>
      </c>
      <c r="I31" t="str">
        <f t="shared" ca="1" si="18"/>
        <v>15</v>
      </c>
      <c r="J31" t="str">
        <f t="shared" ca="1" si="30"/>
        <v>16</v>
      </c>
      <c r="K31">
        <v>9</v>
      </c>
      <c r="L31" s="2" t="str">
        <f t="shared" ref="L31" ca="1" si="33">"("&amp;H31&amp;"＋"</f>
        <v>(203＋</v>
      </c>
      <c r="M31" s="3" t="str">
        <f t="shared" ca="1" si="22"/>
        <v>37</v>
      </c>
      <c r="N31" t="str">
        <f ca="1">")÷"&amp;I31&amp;"＝"&amp;J31</f>
        <v>)÷15＝16</v>
      </c>
      <c r="O31">
        <f t="shared" ca="1" si="31"/>
        <v>0.9322286289853946</v>
      </c>
      <c r="P31" s="13">
        <f t="shared" ca="1" si="32"/>
        <v>7</v>
      </c>
      <c r="Q31" s="12">
        <v>9</v>
      </c>
      <c r="R31" s="12" t="str">
        <f t="shared" ca="1" si="19"/>
        <v>(19＋</v>
      </c>
      <c r="S31" s="12" t="str">
        <f t="shared" ca="1" si="20"/>
        <v>13</v>
      </c>
      <c r="T31" s="12" t="str">
        <f t="shared" ca="1" si="20"/>
        <v>)×10＝320</v>
      </c>
    </row>
    <row r="32" spans="2:20" ht="11.25" customHeight="1" x14ac:dyDescent="0.15">
      <c r="B32">
        <f ca="1">RANDBETWEEN(11,50)</f>
        <v>49</v>
      </c>
      <c r="C32">
        <f ca="1">D32*E32+B32</f>
        <v>247</v>
      </c>
      <c r="D32">
        <f ca="1">RANDBETWEEN(11,19)</f>
        <v>11</v>
      </c>
      <c r="E32">
        <f ca="1">RANDBETWEEN(11,19)</f>
        <v>18</v>
      </c>
      <c r="G32" t="str">
        <f t="shared" ca="1" si="21"/>
        <v>49</v>
      </c>
      <c r="H32" t="str">
        <f t="shared" ca="1" si="17"/>
        <v>247</v>
      </c>
      <c r="I32" t="str">
        <f t="shared" ca="1" si="18"/>
        <v>11</v>
      </c>
      <c r="J32" t="str">
        <f t="shared" ca="1" si="30"/>
        <v>18</v>
      </c>
      <c r="K32">
        <v>10</v>
      </c>
      <c r="L32" s="2" t="str">
        <f ca="1">"("&amp;H32&amp;"－"</f>
        <v>(247－</v>
      </c>
      <c r="M32" s="3" t="str">
        <f t="shared" ca="1" si="22"/>
        <v>49</v>
      </c>
      <c r="N32" t="str">
        <f ca="1">")÷"&amp;I32&amp;"＝"&amp;J32</f>
        <v>)÷11＝18</v>
      </c>
      <c r="O32">
        <f t="shared" ca="1" si="31"/>
        <v>3.327176005730148E-2</v>
      </c>
      <c r="P32" s="13">
        <f t="shared" ca="1" si="32"/>
        <v>24</v>
      </c>
      <c r="Q32" s="12">
        <v>10</v>
      </c>
      <c r="R32" s="12" t="str">
        <f t="shared" ca="1" si="19"/>
        <v>31－165÷</v>
      </c>
      <c r="S32" s="12" t="str">
        <f t="shared" ca="1" si="20"/>
        <v>11</v>
      </c>
      <c r="T32" s="12" t="str">
        <f t="shared" ca="1" si="20"/>
        <v>＝16</v>
      </c>
    </row>
    <row r="33" spans="2:20" ht="11.25" customHeight="1" x14ac:dyDescent="0.15">
      <c r="B33">
        <f t="shared" ref="B33:D34" ca="1" si="34">RANDBETWEEN(11,19)</f>
        <v>12</v>
      </c>
      <c r="C33">
        <f t="shared" ca="1" si="34"/>
        <v>11</v>
      </c>
      <c r="D33">
        <f t="shared" ca="1" si="34"/>
        <v>16</v>
      </c>
      <c r="E33">
        <f ca="1">+B33*C33+D33</f>
        <v>148</v>
      </c>
      <c r="G33" t="str">
        <f t="shared" ca="1" si="21"/>
        <v>12</v>
      </c>
      <c r="H33" t="str">
        <f t="shared" ca="1" si="17"/>
        <v>11</v>
      </c>
      <c r="I33" t="str">
        <f t="shared" ca="1" si="18"/>
        <v>16</v>
      </c>
      <c r="J33" t="str">
        <f t="shared" ca="1" si="30"/>
        <v>148</v>
      </c>
      <c r="K33">
        <v>11</v>
      </c>
      <c r="L33" s="2" t="str">
        <f t="shared" ref="L33:L34" ca="1" si="35">H33&amp;"×"</f>
        <v>11×</v>
      </c>
      <c r="M33" s="3" t="str">
        <f t="shared" ca="1" si="22"/>
        <v>12</v>
      </c>
      <c r="N33" t="str">
        <f ca="1">"＋"&amp;I33&amp;"＝"&amp;J33</f>
        <v>＋16＝148</v>
      </c>
      <c r="O33">
        <f t="shared" ca="1" si="31"/>
        <v>0.48343780140123982</v>
      </c>
      <c r="P33" s="13">
        <f t="shared" ca="1" si="32"/>
        <v>16</v>
      </c>
      <c r="Q33" s="12">
        <v>11</v>
      </c>
      <c r="R33" s="12" t="str">
        <f t="shared" ca="1" si="19"/>
        <v>13×(</v>
      </c>
      <c r="S33" s="12" t="str">
        <f t="shared" ca="1" si="20"/>
        <v>19</v>
      </c>
      <c r="T33" s="12" t="str">
        <f t="shared" ca="1" si="20"/>
        <v>－13)＝78</v>
      </c>
    </row>
    <row r="34" spans="2:20" ht="11.25" customHeight="1" x14ac:dyDescent="0.15">
      <c r="B34">
        <f t="shared" ca="1" si="34"/>
        <v>15</v>
      </c>
      <c r="C34">
        <f t="shared" ca="1" si="34"/>
        <v>17</v>
      </c>
      <c r="D34">
        <f t="shared" ca="1" si="34"/>
        <v>14</v>
      </c>
      <c r="E34">
        <f ca="1">+B34*C34-D34</f>
        <v>241</v>
      </c>
      <c r="G34" t="str">
        <f t="shared" ca="1" si="21"/>
        <v>15</v>
      </c>
      <c r="H34" t="str">
        <f t="shared" ca="1" si="17"/>
        <v>17</v>
      </c>
      <c r="I34" t="str">
        <f t="shared" ca="1" si="18"/>
        <v>14</v>
      </c>
      <c r="J34" t="str">
        <f t="shared" ca="1" si="30"/>
        <v>241</v>
      </c>
      <c r="K34">
        <v>12</v>
      </c>
      <c r="L34" s="2" t="str">
        <f t="shared" ca="1" si="35"/>
        <v>17×</v>
      </c>
      <c r="M34" s="3" t="str">
        <f t="shared" ca="1" si="22"/>
        <v>15</v>
      </c>
      <c r="N34" t="str">
        <f ca="1">"－"&amp;I34&amp;"＝"&amp;J34</f>
        <v>－14＝241</v>
      </c>
      <c r="O34">
        <f t="shared" ca="1" si="31"/>
        <v>0.7321602107271914</v>
      </c>
      <c r="P34" s="13">
        <f t="shared" ca="1" si="32"/>
        <v>11</v>
      </c>
      <c r="Q34" s="12">
        <v>12</v>
      </c>
      <c r="R34" s="12" t="str">
        <f t="shared" ca="1" si="19"/>
        <v>11×</v>
      </c>
      <c r="S34" s="12" t="str">
        <f t="shared" ca="1" si="20"/>
        <v>12</v>
      </c>
      <c r="T34" s="12" t="str">
        <f t="shared" ca="1" si="20"/>
        <v>＋16＝148</v>
      </c>
    </row>
    <row r="35" spans="2:20" ht="11.25" customHeight="1" x14ac:dyDescent="0.15">
      <c r="B35">
        <f ca="1">RANDBETWEEN(11,19)</f>
        <v>15</v>
      </c>
      <c r="C35">
        <f ca="1">B35*RANDBETWEEN(2,9)</f>
        <v>75</v>
      </c>
      <c r="D35">
        <f ca="1">RANDBETWEEN(1,19)</f>
        <v>12</v>
      </c>
      <c r="E35">
        <f ca="1">+D35+C35/B35</f>
        <v>17</v>
      </c>
      <c r="G35" t="str">
        <f t="shared" ca="1" si="21"/>
        <v>15</v>
      </c>
      <c r="H35" t="str">
        <f t="shared" ca="1" si="17"/>
        <v>75</v>
      </c>
      <c r="I35" t="str">
        <f t="shared" ca="1" si="18"/>
        <v>12</v>
      </c>
      <c r="J35" t="str">
        <f t="shared" ca="1" si="30"/>
        <v>17</v>
      </c>
      <c r="K35">
        <v>13</v>
      </c>
      <c r="L35" s="2" t="str">
        <f ca="1">H35&amp;"÷"</f>
        <v>75÷</v>
      </c>
      <c r="M35" s="3" t="str">
        <f t="shared" ca="1" si="22"/>
        <v>15</v>
      </c>
      <c r="N35" t="str">
        <f ca="1">"＋"&amp;I35&amp;"＝"&amp;J35</f>
        <v>＋12＝17</v>
      </c>
      <c r="O35">
        <f t="shared" ca="1" si="31"/>
        <v>0.68583070851669259</v>
      </c>
      <c r="P35" s="13">
        <f t="shared" ca="1" si="32"/>
        <v>12</v>
      </c>
      <c r="Q35" s="12">
        <v>13</v>
      </c>
      <c r="R35" s="12" t="str">
        <f t="shared" ca="1" si="19"/>
        <v>17×</v>
      </c>
      <c r="S35" s="12" t="str">
        <f t="shared" ca="1" si="20"/>
        <v>15</v>
      </c>
      <c r="T35" s="12" t="str">
        <f t="shared" ca="1" si="20"/>
        <v>－14＝241</v>
      </c>
    </row>
    <row r="36" spans="2:20" ht="11.25" customHeight="1" x14ac:dyDescent="0.15">
      <c r="B36">
        <f ca="1">RANDBETWEEN(2,9)</f>
        <v>5</v>
      </c>
      <c r="C36">
        <f ca="1">+B36*(E36+D36)</f>
        <v>120</v>
      </c>
      <c r="D36">
        <f ca="1">RANDBETWEEN(11,19)</f>
        <v>12</v>
      </c>
      <c r="E36">
        <f ca="1">RANDBETWEEN(11,19)</f>
        <v>12</v>
      </c>
      <c r="G36" t="str">
        <f t="shared" ca="1" si="21"/>
        <v>5</v>
      </c>
      <c r="H36" t="str">
        <f t="shared" ca="1" si="17"/>
        <v>120</v>
      </c>
      <c r="I36" t="str">
        <f t="shared" ca="1" si="18"/>
        <v>12</v>
      </c>
      <c r="J36" t="str">
        <f t="shared" ca="1" si="30"/>
        <v>12</v>
      </c>
      <c r="K36">
        <v>14</v>
      </c>
      <c r="L36" s="2" t="str">
        <f ca="1">H36&amp;"÷"</f>
        <v>120÷</v>
      </c>
      <c r="M36" s="3" t="str">
        <f t="shared" ca="1" si="22"/>
        <v>5</v>
      </c>
      <c r="N36" t="str">
        <f ca="1">"－"&amp;I36&amp;"＝"&amp;J36</f>
        <v>－12＝12</v>
      </c>
      <c r="O36">
        <f t="shared" ca="1" si="31"/>
        <v>0.26329580126975849</v>
      </c>
      <c r="P36" s="13">
        <f t="shared" ca="1" si="32"/>
        <v>20</v>
      </c>
      <c r="Q36" s="12">
        <v>14</v>
      </c>
      <c r="R36" s="12" t="str">
        <f t="shared" ca="1" si="19"/>
        <v>17＋</v>
      </c>
      <c r="S36" s="12" t="str">
        <f t="shared" ca="1" si="20"/>
        <v>13</v>
      </c>
      <c r="T36" s="12" t="str">
        <f t="shared" ca="1" si="20"/>
        <v>×14＝199</v>
      </c>
    </row>
    <row r="37" spans="2:20" ht="11.25" customHeight="1" x14ac:dyDescent="0.15">
      <c r="B37">
        <f ca="1">RANDBETWEEN(11,29)</f>
        <v>24</v>
      </c>
      <c r="C37">
        <f ca="1">RANDBETWEEN(11,29)</f>
        <v>24</v>
      </c>
      <c r="D37">
        <f ca="1">RANDBETWEEN(1,19)</f>
        <v>18</v>
      </c>
      <c r="E37">
        <f ca="1">C37*(B37+D37)</f>
        <v>1008</v>
      </c>
      <c r="G37" t="str">
        <f t="shared" ca="1" si="21"/>
        <v>24</v>
      </c>
      <c r="H37" t="str">
        <f t="shared" ca="1" si="17"/>
        <v>24</v>
      </c>
      <c r="I37" t="str">
        <f t="shared" ca="1" si="18"/>
        <v>18</v>
      </c>
      <c r="J37" t="str">
        <f t="shared" ca="1" si="30"/>
        <v>1008</v>
      </c>
      <c r="K37">
        <v>15</v>
      </c>
      <c r="L37" s="2" t="str">
        <f ca="1">H37&amp;"×("</f>
        <v>24×(</v>
      </c>
      <c r="M37" s="3" t="str">
        <f t="shared" ca="1" si="22"/>
        <v>24</v>
      </c>
      <c r="N37" t="str">
        <f ca="1">"＋"&amp;I37&amp;")＝"&amp;J37</f>
        <v>＋18)＝1008</v>
      </c>
      <c r="O37">
        <f t="shared" ca="1" si="31"/>
        <v>0.91685617652923335</v>
      </c>
      <c r="P37" s="13">
        <f t="shared" ca="1" si="32"/>
        <v>8</v>
      </c>
      <c r="Q37" s="12">
        <v>15</v>
      </c>
      <c r="R37" s="12" t="str">
        <f t="shared" ca="1" si="19"/>
        <v>(23－</v>
      </c>
      <c r="S37" s="12" t="str">
        <f t="shared" ca="1" si="20"/>
        <v>14</v>
      </c>
      <c r="T37" s="12" t="str">
        <f t="shared" ca="1" si="20"/>
        <v>)×7＝63</v>
      </c>
    </row>
    <row r="38" spans="2:20" ht="11.25" customHeight="1" x14ac:dyDescent="0.15">
      <c r="B38">
        <f ca="1">+D38+RANDBETWEEN(1,29)</f>
        <v>19</v>
      </c>
      <c r="C38">
        <f ca="1">RANDBETWEEN(11,29)</f>
        <v>13</v>
      </c>
      <c r="D38">
        <f ca="1">RANDBETWEEN(1,19)</f>
        <v>13</v>
      </c>
      <c r="E38">
        <f ca="1">C38*(B38-D38)</f>
        <v>78</v>
      </c>
      <c r="G38" t="str">
        <f t="shared" ca="1" si="21"/>
        <v>19</v>
      </c>
      <c r="H38" t="str">
        <f t="shared" ca="1" si="17"/>
        <v>13</v>
      </c>
      <c r="I38" t="str">
        <f t="shared" ca="1" si="18"/>
        <v>13</v>
      </c>
      <c r="J38" t="str">
        <f t="shared" ca="1" si="30"/>
        <v>78</v>
      </c>
      <c r="K38">
        <v>16</v>
      </c>
      <c r="L38" s="2" t="str">
        <f t="shared" ref="L38" ca="1" si="36">H38&amp;"×("</f>
        <v>13×(</v>
      </c>
      <c r="M38" s="3" t="str">
        <f t="shared" ref="M38:M44" ca="1" si="37">G38</f>
        <v>19</v>
      </c>
      <c r="N38" t="str">
        <f ca="1">"－"&amp;I38&amp;")＝"&amp;J38</f>
        <v>－13)＝78</v>
      </c>
      <c r="O38">
        <f t="shared" ca="1" si="31"/>
        <v>0.13857204311728744</v>
      </c>
      <c r="P38" s="13">
        <f t="shared" ca="1" si="32"/>
        <v>23</v>
      </c>
      <c r="Q38" s="12">
        <v>16</v>
      </c>
      <c r="R38" s="12" t="str">
        <f t="shared" ca="1" si="19"/>
        <v>14－</v>
      </c>
      <c r="S38" s="12" t="str">
        <f t="shared" ca="1" si="20"/>
        <v>54</v>
      </c>
      <c r="T38" s="12" t="str">
        <f t="shared" ca="1" si="20"/>
        <v>÷18＝11</v>
      </c>
    </row>
    <row r="39" spans="2:20" ht="11.25" customHeight="1" x14ac:dyDescent="0.15">
      <c r="B39">
        <f t="shared" ref="B39:D41" ca="1" si="38">RANDBETWEEN(11,19)</f>
        <v>13</v>
      </c>
      <c r="C39">
        <f ca="1">+(B39+D39)*E39</f>
        <v>450</v>
      </c>
      <c r="D39">
        <f t="shared" ca="1" si="38"/>
        <v>12</v>
      </c>
      <c r="E39">
        <f ca="1">RANDBETWEEN(11,19)</f>
        <v>18</v>
      </c>
      <c r="G39" t="str">
        <f t="shared" ca="1" si="21"/>
        <v>13</v>
      </c>
      <c r="H39" t="str">
        <f t="shared" ca="1" si="17"/>
        <v>450</v>
      </c>
      <c r="I39" t="str">
        <f t="shared" ca="1" si="18"/>
        <v>12</v>
      </c>
      <c r="J39" t="str">
        <f t="shared" ca="1" si="30"/>
        <v>18</v>
      </c>
      <c r="K39">
        <v>17</v>
      </c>
      <c r="L39" s="2" t="str">
        <f ca="1">H39&amp;"÷("</f>
        <v>450÷(</v>
      </c>
      <c r="M39" s="3" t="str">
        <f t="shared" ca="1" si="37"/>
        <v>13</v>
      </c>
      <c r="N39" t="str">
        <f t="shared" ref="N39" ca="1" si="39">"＋"&amp;I39&amp;")＝"&amp;J39</f>
        <v>＋12)＝18</v>
      </c>
      <c r="O39">
        <f t="shared" ca="1" si="31"/>
        <v>0.22744599829057144</v>
      </c>
      <c r="P39" s="13">
        <f t="shared" ca="1" si="32"/>
        <v>21</v>
      </c>
      <c r="Q39" s="12">
        <v>17</v>
      </c>
      <c r="R39" s="12" t="str">
        <f t="shared" ca="1" si="19"/>
        <v>52－</v>
      </c>
      <c r="S39" s="12" t="str">
        <f t="shared" ca="1" si="20"/>
        <v>3</v>
      </c>
      <c r="T39" s="12" t="str">
        <f t="shared" ca="1" si="20"/>
        <v>×13＝13</v>
      </c>
    </row>
    <row r="40" spans="2:20" ht="11.25" customHeight="1" x14ac:dyDescent="0.15">
      <c r="B40">
        <f ca="1">+D40+RANDBETWEEN(1,29)</f>
        <v>20</v>
      </c>
      <c r="C40">
        <f ca="1">E40*(B40-D40)</f>
        <v>91</v>
      </c>
      <c r="D40">
        <f t="shared" ca="1" si="38"/>
        <v>13</v>
      </c>
      <c r="E40">
        <f ca="1">RANDBETWEEN(11,19)</f>
        <v>13</v>
      </c>
      <c r="G40" t="str">
        <f t="shared" ca="1" si="21"/>
        <v>20</v>
      </c>
      <c r="H40" t="str">
        <f t="shared" ca="1" si="17"/>
        <v>91</v>
      </c>
      <c r="I40" t="str">
        <f t="shared" ca="1" si="18"/>
        <v>13</v>
      </c>
      <c r="J40" t="str">
        <f t="shared" ca="1" si="30"/>
        <v>13</v>
      </c>
      <c r="K40">
        <v>18</v>
      </c>
      <c r="L40" s="2" t="str">
        <f ca="1">H40&amp;"÷("</f>
        <v>91÷(</v>
      </c>
      <c r="M40" s="3" t="str">
        <f t="shared" ca="1" si="37"/>
        <v>20</v>
      </c>
      <c r="N40" t="str">
        <f ca="1">"－"&amp;I40&amp;")＝"&amp;J40</f>
        <v>－13)＝13</v>
      </c>
      <c r="O40">
        <f t="shared" ca="1" si="31"/>
        <v>0.42987546928884102</v>
      </c>
      <c r="P40" s="13">
        <f t="shared" ca="1" si="32"/>
        <v>19</v>
      </c>
      <c r="Q40" s="12">
        <v>18</v>
      </c>
      <c r="R40" s="12" t="str">
        <f t="shared" ca="1" si="19"/>
        <v>288÷(38－</v>
      </c>
      <c r="S40" s="12" t="str">
        <f t="shared" ca="1" si="20"/>
        <v>14</v>
      </c>
      <c r="T40" s="12" t="str">
        <f t="shared" ca="1" si="20"/>
        <v>)＝12</v>
      </c>
    </row>
    <row r="41" spans="2:20" ht="11.25" customHeight="1" x14ac:dyDescent="0.15">
      <c r="B41">
        <f t="shared" ca="1" si="38"/>
        <v>14</v>
      </c>
      <c r="C41">
        <f ca="1">+E41*(D41-B41)</f>
        <v>288</v>
      </c>
      <c r="D41">
        <f ca="1">+B41+RANDBETWEEN(11,29)</f>
        <v>38</v>
      </c>
      <c r="E41">
        <f ca="1">RANDBETWEEN(11,19)</f>
        <v>12</v>
      </c>
      <c r="G41" t="str">
        <f t="shared" ref="G41" ca="1" si="40">TEXT(B41,"##")</f>
        <v>14</v>
      </c>
      <c r="H41" t="str">
        <f t="shared" ref="H41" ca="1" si="41">TEXT(C41,"##")</f>
        <v>288</v>
      </c>
      <c r="I41" t="str">
        <f t="shared" ref="I41" ca="1" si="42">TEXT(D41,"##")</f>
        <v>38</v>
      </c>
      <c r="J41" t="str">
        <f t="shared" ref="J41" ca="1" si="43">TEXT(E41,"##")</f>
        <v>12</v>
      </c>
      <c r="K41">
        <v>19</v>
      </c>
      <c r="L41" s="2" t="str">
        <f ca="1">H41&amp;"÷("&amp;I41&amp;"－"</f>
        <v>288÷(38－</v>
      </c>
      <c r="M41" s="3" t="str">
        <f t="shared" ca="1" si="37"/>
        <v>14</v>
      </c>
      <c r="N41" t="str">
        <f ca="1">")＝"&amp;J41</f>
        <v>)＝12</v>
      </c>
      <c r="O41">
        <f t="shared" ca="1" si="31"/>
        <v>0.46564378744952917</v>
      </c>
      <c r="P41" s="13">
        <f t="shared" ca="1" si="32"/>
        <v>17</v>
      </c>
      <c r="Q41" s="12">
        <v>19</v>
      </c>
      <c r="R41" s="12" t="str">
        <f t="shared" ca="1" si="19"/>
        <v>450÷(</v>
      </c>
      <c r="S41" s="12" t="str">
        <f t="shared" ca="1" si="20"/>
        <v>13</v>
      </c>
      <c r="T41" s="12" t="str">
        <f t="shared" ca="1" si="20"/>
        <v>＋12)＝18</v>
      </c>
    </row>
    <row r="42" spans="2:20" ht="11.25" customHeight="1" x14ac:dyDescent="0.15">
      <c r="B42">
        <f ca="1">RANDBETWEEN(11,19)</f>
        <v>13</v>
      </c>
      <c r="C42">
        <f ca="1">RANDBETWEEN(11,19)</f>
        <v>17</v>
      </c>
      <c r="D42">
        <f ca="1">RANDBETWEEN(11,19)</f>
        <v>14</v>
      </c>
      <c r="E42">
        <f ca="1">+C42+B42*D42</f>
        <v>199</v>
      </c>
      <c r="G42" t="str">
        <f t="shared" ca="1" si="21"/>
        <v>13</v>
      </c>
      <c r="H42" t="str">
        <f t="shared" ca="1" si="17"/>
        <v>17</v>
      </c>
      <c r="I42" t="str">
        <f t="shared" ca="1" si="18"/>
        <v>14</v>
      </c>
      <c r="J42" t="str">
        <f t="shared" ca="1" si="30"/>
        <v>199</v>
      </c>
      <c r="K42">
        <v>20</v>
      </c>
      <c r="L42" s="2" t="str">
        <f ca="1">H42&amp;"＋"</f>
        <v>17＋</v>
      </c>
      <c r="M42" s="3" t="str">
        <f t="shared" ca="1" si="37"/>
        <v>13</v>
      </c>
      <c r="N42" t="str">
        <f ca="1">"×"&amp;I42&amp;"＝"&amp;J42</f>
        <v>×14＝199</v>
      </c>
      <c r="O42">
        <f t="shared" ca="1" si="31"/>
        <v>0.58448101229369542</v>
      </c>
      <c r="P42" s="13">
        <f t="shared" ca="1" si="32"/>
        <v>14</v>
      </c>
      <c r="Q42" s="12">
        <v>20</v>
      </c>
      <c r="R42" s="12" t="str">
        <f t="shared" ca="1" si="19"/>
        <v>120÷</v>
      </c>
      <c r="S42" s="12" t="str">
        <f t="shared" ca="1" si="20"/>
        <v>5</v>
      </c>
      <c r="T42" s="12" t="str">
        <f t="shared" ca="1" si="20"/>
        <v>－12＝12</v>
      </c>
    </row>
    <row r="43" spans="2:20" ht="11.25" customHeight="1" x14ac:dyDescent="0.15">
      <c r="B43">
        <f ca="1">RANDBETWEEN(2,9)</f>
        <v>3</v>
      </c>
      <c r="C43">
        <f ca="1">+B43*D43+E43</f>
        <v>52</v>
      </c>
      <c r="D43">
        <f ca="1">RANDBETWEEN(11,19)</f>
        <v>13</v>
      </c>
      <c r="E43">
        <f ca="1">RANDBETWEEN(11,19)</f>
        <v>13</v>
      </c>
      <c r="G43" t="str">
        <f t="shared" ca="1" si="21"/>
        <v>3</v>
      </c>
      <c r="H43" t="str">
        <f t="shared" ca="1" si="17"/>
        <v>52</v>
      </c>
      <c r="I43" t="str">
        <f t="shared" ca="1" si="18"/>
        <v>13</v>
      </c>
      <c r="J43" t="str">
        <f t="shared" ca="1" si="30"/>
        <v>13</v>
      </c>
      <c r="K43">
        <v>21</v>
      </c>
      <c r="L43" s="2" t="str">
        <f ca="1">H43&amp;"－"</f>
        <v>52－</v>
      </c>
      <c r="M43" s="3" t="str">
        <f t="shared" ca="1" si="37"/>
        <v>3</v>
      </c>
      <c r="N43" t="str">
        <f t="shared" ref="N43" ca="1" si="44">"×"&amp;I43&amp;"＝"&amp;J43</f>
        <v>×13＝13</v>
      </c>
      <c r="O43">
        <f t="shared" ca="1" si="31"/>
        <v>0.89628536880771037</v>
      </c>
      <c r="P43" s="13">
        <f t="shared" ca="1" si="32"/>
        <v>9</v>
      </c>
      <c r="Q43" s="12">
        <v>21</v>
      </c>
      <c r="R43" s="12" t="str">
        <f t="shared" ca="1" si="19"/>
        <v>(203＋</v>
      </c>
      <c r="S43" s="12" t="str">
        <f t="shared" ca="1" si="20"/>
        <v>37</v>
      </c>
      <c r="T43" s="12" t="str">
        <f t="shared" ca="1" si="20"/>
        <v>)÷15＝16</v>
      </c>
    </row>
    <row r="44" spans="2:20" ht="11.25" customHeight="1" x14ac:dyDescent="0.15">
      <c r="B44">
        <f ca="1">+D44*RANDBETWEEN(2,9)</f>
        <v>66</v>
      </c>
      <c r="C44">
        <f ca="1">RANDBETWEEN(11,50)</f>
        <v>41</v>
      </c>
      <c r="D44">
        <f ca="1">RANDBETWEEN(11,19)</f>
        <v>11</v>
      </c>
      <c r="E44">
        <f ca="1">+C44+B44/D44</f>
        <v>47</v>
      </c>
      <c r="G44" t="str">
        <f t="shared" ca="1" si="21"/>
        <v>66</v>
      </c>
      <c r="H44" t="str">
        <f t="shared" ca="1" si="17"/>
        <v>41</v>
      </c>
      <c r="I44" t="str">
        <f t="shared" ca="1" si="18"/>
        <v>11</v>
      </c>
      <c r="J44" t="str">
        <f t="shared" ca="1" si="30"/>
        <v>47</v>
      </c>
      <c r="K44">
        <v>22</v>
      </c>
      <c r="L44" s="2" t="str">
        <f ca="1">H44&amp;"＋"</f>
        <v>41＋</v>
      </c>
      <c r="M44" s="3" t="str">
        <f t="shared" ca="1" si="37"/>
        <v>66</v>
      </c>
      <c r="N44" t="str">
        <f ca="1">"÷"&amp;I44&amp;"＝"&amp;J44</f>
        <v>÷11＝47</v>
      </c>
      <c r="O44">
        <f t="shared" ca="1" si="31"/>
        <v>0.56637110583197392</v>
      </c>
      <c r="P44" s="13">
        <f t="shared" ca="1" si="32"/>
        <v>15</v>
      </c>
      <c r="Q44" s="12">
        <v>22</v>
      </c>
      <c r="R44" s="12" t="str">
        <f t="shared" ca="1" si="19"/>
        <v>24×(</v>
      </c>
      <c r="S44" s="12" t="str">
        <f t="shared" ca="1" si="20"/>
        <v>24</v>
      </c>
      <c r="T44" s="12" t="str">
        <f t="shared" ca="1" si="20"/>
        <v>＋18)＝1008</v>
      </c>
    </row>
    <row r="45" spans="2:20" ht="11.25" customHeight="1" x14ac:dyDescent="0.15">
      <c r="B45">
        <f ca="1">+D45*RANDBETWEEN(2,9)</f>
        <v>54</v>
      </c>
      <c r="C45">
        <f ca="1">B45/D45+E45</f>
        <v>14</v>
      </c>
      <c r="D45">
        <f ca="1">RANDBETWEEN(11,19)</f>
        <v>18</v>
      </c>
      <c r="E45">
        <f ca="1">RANDBETWEEN(11,19)</f>
        <v>11</v>
      </c>
      <c r="G45" t="str">
        <f t="shared" ca="1" si="21"/>
        <v>54</v>
      </c>
      <c r="H45" t="str">
        <f t="shared" ca="1" si="17"/>
        <v>14</v>
      </c>
      <c r="I45" t="str">
        <f t="shared" ca="1" si="18"/>
        <v>18</v>
      </c>
      <c r="J45" t="str">
        <f t="shared" ca="1" si="30"/>
        <v>11</v>
      </c>
      <c r="K45">
        <v>23</v>
      </c>
      <c r="L45" s="2" t="str">
        <f ca="1">H45&amp;"－"</f>
        <v>14－</v>
      </c>
      <c r="M45" s="3" t="str">
        <f ca="1">G45</f>
        <v>54</v>
      </c>
      <c r="N45" t="str">
        <f ca="1">"÷"&amp;I45&amp;"＝"&amp;J45</f>
        <v>÷18＝11</v>
      </c>
      <c r="O45">
        <f t="shared" ca="1" si="31"/>
        <v>0.6240024241150901</v>
      </c>
      <c r="P45" s="13">
        <f t="shared" ca="1" si="32"/>
        <v>13</v>
      </c>
      <c r="Q45" s="12">
        <v>23</v>
      </c>
      <c r="R45" s="12" t="str">
        <f t="shared" ca="1" si="19"/>
        <v>75÷</v>
      </c>
      <c r="S45" s="12" t="str">
        <f t="shared" ca="1" si="20"/>
        <v>15</v>
      </c>
      <c r="T45" s="12" t="str">
        <f t="shared" ca="1" si="20"/>
        <v>＋12＝17</v>
      </c>
    </row>
    <row r="46" spans="2:20" ht="14.25" customHeight="1" x14ac:dyDescent="0.15">
      <c r="B46">
        <f ca="1">RANDBETWEEN(11,19)</f>
        <v>11</v>
      </c>
      <c r="C46">
        <f ca="1">+E46+D46/B46</f>
        <v>31</v>
      </c>
      <c r="D46">
        <f ca="1">+B46*RANDBETWEEN(11,19)</f>
        <v>165</v>
      </c>
      <c r="E46">
        <f ca="1">RANDBETWEEN(11,19)</f>
        <v>16</v>
      </c>
      <c r="G46" t="str">
        <f t="shared" ref="G46" ca="1" si="45">TEXT(B46,"##")</f>
        <v>11</v>
      </c>
      <c r="H46" t="str">
        <f t="shared" ref="H46" ca="1" si="46">TEXT(C46,"##")</f>
        <v>31</v>
      </c>
      <c r="I46" t="str">
        <f t="shared" ref="I46" ca="1" si="47">TEXT(D46,"##")</f>
        <v>165</v>
      </c>
      <c r="J46" t="str">
        <f t="shared" ref="J46" ca="1" si="48">TEXT(E46,"##")</f>
        <v>16</v>
      </c>
      <c r="K46">
        <v>24</v>
      </c>
      <c r="L46" s="2" t="str">
        <f ca="1">H46&amp;"－"&amp;I46&amp;"÷"</f>
        <v>31－165÷</v>
      </c>
      <c r="M46" s="3" t="str">
        <f ca="1">G46</f>
        <v>11</v>
      </c>
      <c r="N46" t="str">
        <f ca="1">"＝"&amp;J46</f>
        <v>＝16</v>
      </c>
      <c r="O46">
        <f t="shared" ca="1" si="31"/>
        <v>0.20418549139883224</v>
      </c>
      <c r="P46" s="13">
        <f t="shared" ca="1" si="32"/>
        <v>22</v>
      </c>
      <c r="Q46" s="12">
        <v>24</v>
      </c>
      <c r="R46" s="12" t="str">
        <f t="shared" ca="1" si="19"/>
        <v>41＋</v>
      </c>
      <c r="S46" s="12" t="str">
        <f t="shared" ref="S46:T46" ca="1" si="49">VLOOKUP($P46,sb,S$22)</f>
        <v>66</v>
      </c>
      <c r="T46" s="12" t="str">
        <f t="shared" ca="1" si="49"/>
        <v>÷11＝47</v>
      </c>
    </row>
    <row r="47" spans="2:20" ht="24" customHeight="1" x14ac:dyDescent="0.15"/>
    <row r="48" spans="2:20" ht="24" customHeight="1" x14ac:dyDescent="0.15"/>
    <row r="49" spans="2:20" ht="24" customHeight="1" x14ac:dyDescent="0.15"/>
    <row r="52" spans="2:20" x14ac:dyDescent="0.15">
      <c r="B52" t="s">
        <v>0</v>
      </c>
      <c r="C52" t="s">
        <v>1</v>
      </c>
      <c r="D52" t="s">
        <v>2</v>
      </c>
      <c r="E52" t="s">
        <v>3</v>
      </c>
      <c r="G52" t="s">
        <v>0</v>
      </c>
      <c r="H52" t="s">
        <v>1</v>
      </c>
      <c r="I52" t="s">
        <v>2</v>
      </c>
      <c r="J52" t="s">
        <v>3</v>
      </c>
      <c r="K52" t="s">
        <v>6</v>
      </c>
      <c r="Q52" t="s">
        <v>7</v>
      </c>
      <c r="R52">
        <v>2</v>
      </c>
      <c r="S52">
        <v>3</v>
      </c>
      <c r="T52">
        <v>4</v>
      </c>
    </row>
    <row r="53" spans="2:20" x14ac:dyDescent="0.15">
      <c r="B53">
        <f ca="1">RANDBETWEEN(2,12)</f>
        <v>8</v>
      </c>
      <c r="C53">
        <f ca="1">RANDBETWEEN(2,12)</f>
        <v>9</v>
      </c>
      <c r="D53">
        <f ca="1">+B53+C53</f>
        <v>17</v>
      </c>
      <c r="G53" t="str">
        <f ca="1">TEXT(B53,"##")</f>
        <v>8</v>
      </c>
      <c r="H53" t="str">
        <f t="shared" ref="H53:H75" ca="1" si="50">TEXT(C53,"##")</f>
        <v>9</v>
      </c>
      <c r="I53" t="str">
        <f t="shared" ref="I53:I75" ca="1" si="51">TEXT(D53,"##")</f>
        <v>17</v>
      </c>
      <c r="K53">
        <v>1</v>
      </c>
      <c r="L53" s="2" t="str">
        <f ca="1">H53&amp;"＋"</f>
        <v>9＋</v>
      </c>
      <c r="M53" s="3" t="str">
        <f ca="1">G53</f>
        <v>8</v>
      </c>
      <c r="N53" t="str">
        <f ca="1">"＝"&amp;I53</f>
        <v>＝17</v>
      </c>
      <c r="P53" s="13">
        <v>1</v>
      </c>
      <c r="Q53" s="11">
        <v>1</v>
      </c>
      <c r="R53" s="11" t="str">
        <f t="shared" ref="R53:T75" ca="1" si="52">VLOOKUP($P53,sa,R$52)</f>
        <v>9＋</v>
      </c>
      <c r="S53" s="11" t="str">
        <f t="shared" ca="1" si="52"/>
        <v>8</v>
      </c>
      <c r="T53" s="11" t="str">
        <f t="shared" ca="1" si="52"/>
        <v>＝17</v>
      </c>
    </row>
    <row r="54" spans="2:20" x14ac:dyDescent="0.15">
      <c r="B54">
        <f ca="1">RANDBETWEEN(2,12)</f>
        <v>9</v>
      </c>
      <c r="C54">
        <f ca="1">+B54+D54</f>
        <v>14</v>
      </c>
      <c r="D54">
        <f ca="1">RANDBETWEEN(2,12)</f>
        <v>5</v>
      </c>
      <c r="G54" t="str">
        <f t="shared" ref="G54:G75" ca="1" si="53">TEXT(B54,"##")</f>
        <v>9</v>
      </c>
      <c r="H54" t="str">
        <f t="shared" ca="1" si="50"/>
        <v>14</v>
      </c>
      <c r="I54" t="str">
        <f t="shared" ca="1" si="51"/>
        <v>5</v>
      </c>
      <c r="K54">
        <v>2</v>
      </c>
      <c r="L54" s="2" t="str">
        <f ca="1">H54&amp;"－"</f>
        <v>14－</v>
      </c>
      <c r="M54" s="3" t="str">
        <f t="shared" ref="M54:M74" ca="1" si="54">G54</f>
        <v>9</v>
      </c>
      <c r="N54" t="str">
        <f t="shared" ref="N54" ca="1" si="55">"＝"&amp;I54</f>
        <v>＝5</v>
      </c>
      <c r="P54" s="13">
        <v>2</v>
      </c>
      <c r="Q54" s="11">
        <v>2</v>
      </c>
      <c r="R54" s="11" t="str">
        <f t="shared" ca="1" si="52"/>
        <v>14－</v>
      </c>
      <c r="S54" s="11" t="str">
        <f t="shared" ca="1" si="52"/>
        <v>9</v>
      </c>
      <c r="T54" s="11" t="str">
        <f t="shared" ca="1" si="52"/>
        <v>＝5</v>
      </c>
    </row>
    <row r="55" spans="2:20" x14ac:dyDescent="0.15">
      <c r="B55">
        <f ca="1">+C55+D55</f>
        <v>21</v>
      </c>
      <c r="C55">
        <f ca="1">RANDBETWEEN(5,14)</f>
        <v>11</v>
      </c>
      <c r="D55">
        <f ca="1">RANDBETWEEN(6,15)</f>
        <v>10</v>
      </c>
      <c r="G55" t="str">
        <f t="shared" ca="1" si="53"/>
        <v>21</v>
      </c>
      <c r="H55" t="str">
        <f t="shared" ref="H55:H58" ca="1" si="56">TEXT(C55,"##")</f>
        <v>11</v>
      </c>
      <c r="I55" t="str">
        <f t="shared" ref="I55:I58" ca="1" si="57">TEXT(D55,"##")</f>
        <v>10</v>
      </c>
      <c r="K55">
        <v>3</v>
      </c>
      <c r="L55" s="1" t="s">
        <v>9</v>
      </c>
      <c r="M55" s="3" t="str">
        <f t="shared" ca="1" si="54"/>
        <v>21</v>
      </c>
      <c r="N55" t="str">
        <f ca="1">"－"&amp;H55&amp;"＝"&amp;I55</f>
        <v>－11＝10</v>
      </c>
      <c r="P55" s="13">
        <v>3</v>
      </c>
      <c r="Q55" s="11">
        <v>3</v>
      </c>
      <c r="R55" s="11" t="str">
        <f t="shared" si="52"/>
        <v/>
      </c>
      <c r="S55" s="11" t="str">
        <f t="shared" ca="1" si="52"/>
        <v>21</v>
      </c>
      <c r="T55" s="11" t="str">
        <f t="shared" ca="1" si="52"/>
        <v>－11＝10</v>
      </c>
    </row>
    <row r="56" spans="2:20" x14ac:dyDescent="0.15">
      <c r="B56">
        <f ca="1">RANDBETWEEN(2,12)</f>
        <v>9</v>
      </c>
      <c r="C56">
        <f ca="1">RANDBETWEEN(2,9)</f>
        <v>8</v>
      </c>
      <c r="D56">
        <f ca="1">+B56*C56</f>
        <v>72</v>
      </c>
      <c r="G56" t="str">
        <f t="shared" ca="1" si="53"/>
        <v>9</v>
      </c>
      <c r="H56" t="str">
        <f t="shared" ca="1" si="56"/>
        <v>8</v>
      </c>
      <c r="I56" t="str">
        <f t="shared" ca="1" si="57"/>
        <v>72</v>
      </c>
      <c r="K56">
        <v>4</v>
      </c>
      <c r="L56" s="2" t="str">
        <f ca="1">H56&amp;"×"</f>
        <v>8×</v>
      </c>
      <c r="M56" s="3" t="str">
        <f t="shared" ca="1" si="54"/>
        <v>9</v>
      </c>
      <c r="N56" t="str">
        <f t="shared" ref="N56:N57" ca="1" si="58">"＝"&amp;I56</f>
        <v>＝72</v>
      </c>
      <c r="P56" s="13">
        <v>4</v>
      </c>
      <c r="Q56" s="11">
        <v>4</v>
      </c>
      <c r="R56" s="11" t="str">
        <f t="shared" ca="1" si="52"/>
        <v>8×</v>
      </c>
      <c r="S56" s="11" t="str">
        <f t="shared" ca="1" si="52"/>
        <v>9</v>
      </c>
      <c r="T56" s="11" t="str">
        <f t="shared" ca="1" si="52"/>
        <v>＝72</v>
      </c>
    </row>
    <row r="57" spans="2:20" x14ac:dyDescent="0.15">
      <c r="B57">
        <f ca="1">RANDBETWEEN(2,12)</f>
        <v>9</v>
      </c>
      <c r="C57">
        <f ca="1">+B57*D57</f>
        <v>18</v>
      </c>
      <c r="D57">
        <f ca="1">RANDBETWEEN(2,12)</f>
        <v>2</v>
      </c>
      <c r="G57" t="str">
        <f t="shared" ca="1" si="53"/>
        <v>9</v>
      </c>
      <c r="H57" t="str">
        <f t="shared" ca="1" si="56"/>
        <v>18</v>
      </c>
      <c r="I57" t="str">
        <f t="shared" ca="1" si="57"/>
        <v>2</v>
      </c>
      <c r="K57">
        <v>5</v>
      </c>
      <c r="L57" s="2" t="str">
        <f ca="1">H57&amp;"÷"</f>
        <v>18÷</v>
      </c>
      <c r="M57" s="3" t="str">
        <f t="shared" ca="1" si="54"/>
        <v>9</v>
      </c>
      <c r="N57" t="str">
        <f t="shared" ca="1" si="58"/>
        <v>＝2</v>
      </c>
      <c r="P57" s="13">
        <v>5</v>
      </c>
      <c r="Q57" s="11">
        <v>5</v>
      </c>
      <c r="R57" s="11" t="str">
        <f t="shared" ca="1" si="52"/>
        <v>18÷</v>
      </c>
      <c r="S57" s="11" t="str">
        <f t="shared" ca="1" si="52"/>
        <v>9</v>
      </c>
      <c r="T57" s="11" t="str">
        <f t="shared" ca="1" si="52"/>
        <v>＝2</v>
      </c>
    </row>
    <row r="58" spans="2:20" x14ac:dyDescent="0.15">
      <c r="B58">
        <f ca="1">+C58*D58</f>
        <v>14</v>
      </c>
      <c r="C58">
        <f ca="1">RANDBETWEEN(2,9)</f>
        <v>2</v>
      </c>
      <c r="D58">
        <f ca="1">RANDBETWEEN(7,15)</f>
        <v>7</v>
      </c>
      <c r="G58" t="str">
        <f t="shared" ca="1" si="53"/>
        <v>14</v>
      </c>
      <c r="H58" t="str">
        <f t="shared" ca="1" si="56"/>
        <v>2</v>
      </c>
      <c r="I58" t="str">
        <f t="shared" ca="1" si="57"/>
        <v>7</v>
      </c>
      <c r="K58">
        <v>6</v>
      </c>
      <c r="L58" s="1" t="s">
        <v>9</v>
      </c>
      <c r="M58" s="3" t="str">
        <f t="shared" ca="1" si="54"/>
        <v>14</v>
      </c>
      <c r="N58" t="str">
        <f ca="1">"÷"&amp;H58&amp;"＝"&amp;I58</f>
        <v>÷2＝7</v>
      </c>
      <c r="P58" s="13">
        <v>6</v>
      </c>
      <c r="Q58" s="11">
        <v>6</v>
      </c>
      <c r="R58" s="11" t="str">
        <f t="shared" si="52"/>
        <v/>
      </c>
      <c r="S58" s="11" t="str">
        <f t="shared" ca="1" si="52"/>
        <v>14</v>
      </c>
      <c r="T58" s="11" t="str">
        <f t="shared" ca="1" si="52"/>
        <v>÷2＝7</v>
      </c>
    </row>
    <row r="59" spans="2:20" x14ac:dyDescent="0.15">
      <c r="B59">
        <f ca="1">RANDBETWEEN(2,9)</f>
        <v>6</v>
      </c>
      <c r="C59">
        <f ca="1">RANDBETWEEN(2,9)</f>
        <v>8</v>
      </c>
      <c r="D59">
        <f ca="1">RANDBETWEEN(2,15)</f>
        <v>9</v>
      </c>
      <c r="E59">
        <f ca="1">(C59+B59)*D59</f>
        <v>126</v>
      </c>
      <c r="G59" t="str">
        <f t="shared" ca="1" si="53"/>
        <v>6</v>
      </c>
      <c r="H59" t="str">
        <f t="shared" ca="1" si="50"/>
        <v>8</v>
      </c>
      <c r="I59" t="str">
        <f t="shared" ca="1" si="51"/>
        <v>9</v>
      </c>
      <c r="J59" t="str">
        <f t="shared" ref="J59:J75" ca="1" si="59">TEXT(E59,"##")</f>
        <v>126</v>
      </c>
      <c r="K59">
        <v>7</v>
      </c>
      <c r="L59" s="2" t="str">
        <f ca="1">"("&amp;H59&amp;"＋"</f>
        <v>(8＋</v>
      </c>
      <c r="M59" s="3" t="str">
        <f t="shared" ca="1" si="54"/>
        <v>6</v>
      </c>
      <c r="N59" t="str">
        <f ca="1">")×"&amp;I59&amp;"＝"&amp;J59</f>
        <v>)×9＝126</v>
      </c>
      <c r="P59" s="13">
        <f ca="1">+P29</f>
        <v>10</v>
      </c>
      <c r="Q59" s="11">
        <v>7</v>
      </c>
      <c r="R59" s="11" t="str">
        <f t="shared" ca="1" si="52"/>
        <v>(84－</v>
      </c>
      <c r="S59" s="11" t="str">
        <f t="shared" ca="1" si="52"/>
        <v>3</v>
      </c>
      <c r="T59" s="11" t="str">
        <f t="shared" ca="1" si="52"/>
        <v>)÷9＝9</v>
      </c>
    </row>
    <row r="60" spans="2:20" x14ac:dyDescent="0.15">
      <c r="B60">
        <f ca="1">RANDBETWEEN(2,12)</f>
        <v>11</v>
      </c>
      <c r="C60">
        <f ca="1">+B60+RANDBETWEEN(2,9)</f>
        <v>15</v>
      </c>
      <c r="D60">
        <f ca="1">RANDBETWEEN(2,9)</f>
        <v>8</v>
      </c>
      <c r="E60">
        <f ca="1">(C60-B60)*D60</f>
        <v>32</v>
      </c>
      <c r="G60" t="str">
        <f t="shared" ca="1" si="53"/>
        <v>11</v>
      </c>
      <c r="H60" t="str">
        <f t="shared" ca="1" si="50"/>
        <v>15</v>
      </c>
      <c r="I60" t="str">
        <f t="shared" ca="1" si="51"/>
        <v>8</v>
      </c>
      <c r="J60" t="str">
        <f t="shared" ca="1" si="59"/>
        <v>32</v>
      </c>
      <c r="K60">
        <v>8</v>
      </c>
      <c r="L60" s="2" t="str">
        <f ca="1">"("&amp;H60&amp;"－"</f>
        <v>(15－</v>
      </c>
      <c r="M60" s="3" t="str">
        <f t="shared" ca="1" si="54"/>
        <v>11</v>
      </c>
      <c r="N60" t="str">
        <f ca="1">")×"&amp;I60&amp;"＝"&amp;J60</f>
        <v>)×8＝32</v>
      </c>
      <c r="P60" s="13">
        <f t="shared" ref="P60:P76" ca="1" si="60">+P30</f>
        <v>18</v>
      </c>
      <c r="Q60" s="11">
        <v>8</v>
      </c>
      <c r="R60" s="11" t="str">
        <f t="shared" ca="1" si="52"/>
        <v>24÷(</v>
      </c>
      <c r="S60" s="11" t="str">
        <f t="shared" ca="1" si="52"/>
        <v>7</v>
      </c>
      <c r="T60" s="11" t="str">
        <f t="shared" ca="1" si="52"/>
        <v>－4)＝8</v>
      </c>
    </row>
    <row r="61" spans="2:20" x14ac:dyDescent="0.15">
      <c r="B61">
        <f ca="1">RANDBETWEEN(2,9)</f>
        <v>4</v>
      </c>
      <c r="C61">
        <f ca="1">+D61*E61-B61</f>
        <v>8</v>
      </c>
      <c r="D61">
        <f ca="1">RANDBETWEEN(3,12)</f>
        <v>3</v>
      </c>
      <c r="E61">
        <f ca="1">RANDBETWEEN(4,9)</f>
        <v>4</v>
      </c>
      <c r="G61" t="str">
        <f t="shared" ca="1" si="53"/>
        <v>4</v>
      </c>
      <c r="H61" t="str">
        <f t="shared" ca="1" si="50"/>
        <v>8</v>
      </c>
      <c r="I61" t="str">
        <f t="shared" ca="1" si="51"/>
        <v>3</v>
      </c>
      <c r="J61" t="str">
        <f t="shared" ca="1" si="59"/>
        <v>4</v>
      </c>
      <c r="K61">
        <v>9</v>
      </c>
      <c r="L61" s="2" t="str">
        <f t="shared" ref="L61" ca="1" si="61">"("&amp;H61&amp;"＋"</f>
        <v>(8＋</v>
      </c>
      <c r="M61" s="3" t="str">
        <f t="shared" ca="1" si="54"/>
        <v>4</v>
      </c>
      <c r="N61" t="str">
        <f ca="1">")÷"&amp;I61&amp;"＝"&amp;J61</f>
        <v>)÷3＝4</v>
      </c>
      <c r="P61" s="13">
        <f t="shared" ca="1" si="60"/>
        <v>7</v>
      </c>
      <c r="Q61" s="11">
        <v>9</v>
      </c>
      <c r="R61" s="11" t="str">
        <f t="shared" ca="1" si="52"/>
        <v>(8＋</v>
      </c>
      <c r="S61" s="11" t="str">
        <f t="shared" ca="1" si="52"/>
        <v>6</v>
      </c>
      <c r="T61" s="11" t="str">
        <f t="shared" ca="1" si="52"/>
        <v>)×9＝126</v>
      </c>
    </row>
    <row r="62" spans="2:20" x14ac:dyDescent="0.15">
      <c r="B62">
        <f ca="1">RANDBETWEEN(2,9)</f>
        <v>3</v>
      </c>
      <c r="C62">
        <f ca="1">+D62*E62+B62</f>
        <v>84</v>
      </c>
      <c r="D62">
        <f ca="1">RANDBETWEEN(3,9)</f>
        <v>9</v>
      </c>
      <c r="E62">
        <f ca="1">RANDBETWEEN(4,9)</f>
        <v>9</v>
      </c>
      <c r="G62" t="str">
        <f t="shared" ca="1" si="53"/>
        <v>3</v>
      </c>
      <c r="H62" t="str">
        <f t="shared" ca="1" si="50"/>
        <v>84</v>
      </c>
      <c r="I62" t="str">
        <f t="shared" ca="1" si="51"/>
        <v>9</v>
      </c>
      <c r="J62" t="str">
        <f t="shared" ca="1" si="59"/>
        <v>9</v>
      </c>
      <c r="K62">
        <v>10</v>
      </c>
      <c r="L62" s="2" t="str">
        <f ca="1">"("&amp;H62&amp;"－"</f>
        <v>(84－</v>
      </c>
      <c r="M62" s="3" t="str">
        <f t="shared" ca="1" si="54"/>
        <v>3</v>
      </c>
      <c r="N62" t="str">
        <f ca="1">")÷"&amp;I62&amp;"＝"&amp;J62</f>
        <v>)÷9＝9</v>
      </c>
      <c r="P62" s="13">
        <f t="shared" ca="1" si="60"/>
        <v>24</v>
      </c>
      <c r="Q62" s="11">
        <v>10</v>
      </c>
      <c r="R62" s="11" t="str">
        <f t="shared" ca="1" si="52"/>
        <v>14－40÷</v>
      </c>
      <c r="S62" s="11" t="str">
        <f t="shared" ca="1" si="52"/>
        <v>8</v>
      </c>
      <c r="T62" s="11" t="str">
        <f t="shared" ca="1" si="52"/>
        <v>＝9</v>
      </c>
    </row>
    <row r="63" spans="2:20" x14ac:dyDescent="0.15">
      <c r="B63">
        <f ca="1">RANDBETWEEN(4,12)</f>
        <v>12</v>
      </c>
      <c r="C63">
        <f ca="1">RANDBETWEEN(3,12)</f>
        <v>9</v>
      </c>
      <c r="D63">
        <f ca="1">RANDBETWEEN(2,9)</f>
        <v>4</v>
      </c>
      <c r="E63">
        <f ca="1">+B63*C63+D63</f>
        <v>112</v>
      </c>
      <c r="G63" t="str">
        <f t="shared" ca="1" si="53"/>
        <v>12</v>
      </c>
      <c r="H63" t="str">
        <f t="shared" ca="1" si="50"/>
        <v>9</v>
      </c>
      <c r="I63" t="str">
        <f t="shared" ca="1" si="51"/>
        <v>4</v>
      </c>
      <c r="J63" t="str">
        <f t="shared" ca="1" si="59"/>
        <v>112</v>
      </c>
      <c r="K63">
        <v>11</v>
      </c>
      <c r="L63" s="2" t="str">
        <f t="shared" ref="L63:L64" ca="1" si="62">H63&amp;"×"</f>
        <v>9×</v>
      </c>
      <c r="M63" s="3" t="str">
        <f t="shared" ca="1" si="54"/>
        <v>12</v>
      </c>
      <c r="N63" t="str">
        <f ca="1">"＋"&amp;I63&amp;"＝"&amp;J63</f>
        <v>＋4＝112</v>
      </c>
      <c r="P63" s="13">
        <f t="shared" ca="1" si="60"/>
        <v>16</v>
      </c>
      <c r="Q63" s="11">
        <v>11</v>
      </c>
      <c r="R63" s="11" t="str">
        <f t="shared" ca="1" si="52"/>
        <v>7×(</v>
      </c>
      <c r="S63" s="11" t="str">
        <f t="shared" ca="1" si="52"/>
        <v>16</v>
      </c>
      <c r="T63" s="11" t="str">
        <f t="shared" ca="1" si="52"/>
        <v>－8)＝56</v>
      </c>
    </row>
    <row r="64" spans="2:20" x14ac:dyDescent="0.15">
      <c r="B64">
        <f ca="1">RANDBETWEEN(4,12)</f>
        <v>7</v>
      </c>
      <c r="C64">
        <f ca="1">RANDBETWEEN(3,9)</f>
        <v>7</v>
      </c>
      <c r="D64">
        <f ca="1">RANDBETWEEN(2,9)</f>
        <v>6</v>
      </c>
      <c r="E64">
        <f ca="1">+B64*C64-D64</f>
        <v>43</v>
      </c>
      <c r="G64" t="str">
        <f t="shared" ca="1" si="53"/>
        <v>7</v>
      </c>
      <c r="H64" t="str">
        <f t="shared" ca="1" si="50"/>
        <v>7</v>
      </c>
      <c r="I64" t="str">
        <f t="shared" ca="1" si="51"/>
        <v>6</v>
      </c>
      <c r="J64" t="str">
        <f t="shared" ca="1" si="59"/>
        <v>43</v>
      </c>
      <c r="K64">
        <v>12</v>
      </c>
      <c r="L64" s="2" t="str">
        <f t="shared" ca="1" si="62"/>
        <v>7×</v>
      </c>
      <c r="M64" s="3" t="str">
        <f t="shared" ca="1" si="54"/>
        <v>7</v>
      </c>
      <c r="N64" t="str">
        <f ca="1">"－"&amp;I64&amp;"＝"&amp;J64</f>
        <v>－6＝43</v>
      </c>
      <c r="P64" s="13">
        <f t="shared" ca="1" si="60"/>
        <v>11</v>
      </c>
      <c r="Q64" s="11">
        <v>12</v>
      </c>
      <c r="R64" s="11" t="str">
        <f t="shared" ca="1" si="52"/>
        <v>9×</v>
      </c>
      <c r="S64" s="11" t="str">
        <f t="shared" ca="1" si="52"/>
        <v>12</v>
      </c>
      <c r="T64" s="11" t="str">
        <f t="shared" ca="1" si="52"/>
        <v>＋4＝112</v>
      </c>
    </row>
    <row r="65" spans="2:20" x14ac:dyDescent="0.15">
      <c r="B65">
        <f ca="1">RANDBETWEEN(2,9)</f>
        <v>9</v>
      </c>
      <c r="C65">
        <f ca="1">B65*RANDBETWEEN(2,9)</f>
        <v>45</v>
      </c>
      <c r="D65">
        <f ca="1">RANDBETWEEN(1,9)</f>
        <v>5</v>
      </c>
      <c r="E65">
        <f ca="1">+D65+C65/B65</f>
        <v>10</v>
      </c>
      <c r="G65" t="str">
        <f t="shared" ca="1" si="53"/>
        <v>9</v>
      </c>
      <c r="H65" t="str">
        <f t="shared" ca="1" si="50"/>
        <v>45</v>
      </c>
      <c r="I65" t="str">
        <f t="shared" ca="1" si="51"/>
        <v>5</v>
      </c>
      <c r="J65" t="str">
        <f t="shared" ca="1" si="59"/>
        <v>10</v>
      </c>
      <c r="K65">
        <v>13</v>
      </c>
      <c r="L65" s="2" t="str">
        <f ca="1">H65&amp;"÷"</f>
        <v>45÷</v>
      </c>
      <c r="M65" s="3" t="str">
        <f t="shared" ca="1" si="54"/>
        <v>9</v>
      </c>
      <c r="N65" t="str">
        <f ca="1">"＋"&amp;I65&amp;"＝"&amp;J65</f>
        <v>＋5＝10</v>
      </c>
      <c r="P65" s="13">
        <f t="shared" ca="1" si="60"/>
        <v>12</v>
      </c>
      <c r="Q65" s="11">
        <v>13</v>
      </c>
      <c r="R65" s="11" t="str">
        <f t="shared" ca="1" si="52"/>
        <v>7×</v>
      </c>
      <c r="S65" s="11" t="str">
        <f t="shared" ca="1" si="52"/>
        <v>7</v>
      </c>
      <c r="T65" s="11" t="str">
        <f t="shared" ca="1" si="52"/>
        <v>－6＝43</v>
      </c>
    </row>
    <row r="66" spans="2:20" x14ac:dyDescent="0.15">
      <c r="B66">
        <f ca="1">RANDBETWEEN(2,9)</f>
        <v>2</v>
      </c>
      <c r="C66">
        <f ca="1">+B66*(D66+E66)</f>
        <v>12</v>
      </c>
      <c r="D66">
        <f ca="1">RANDBETWEEN(1,7)</f>
        <v>3</v>
      </c>
      <c r="E66">
        <f ca="1">RANDBETWEEN(1,7)</f>
        <v>3</v>
      </c>
      <c r="G66" t="str">
        <f t="shared" ca="1" si="53"/>
        <v>2</v>
      </c>
      <c r="H66" t="str">
        <f t="shared" ca="1" si="50"/>
        <v>12</v>
      </c>
      <c r="I66" t="str">
        <f t="shared" ca="1" si="51"/>
        <v>3</v>
      </c>
      <c r="J66" t="str">
        <f t="shared" ca="1" si="59"/>
        <v>3</v>
      </c>
      <c r="K66">
        <v>14</v>
      </c>
      <c r="L66" s="2" t="str">
        <f ca="1">H66&amp;"÷"</f>
        <v>12÷</v>
      </c>
      <c r="M66" s="3" t="str">
        <f t="shared" ca="1" si="54"/>
        <v>2</v>
      </c>
      <c r="N66" t="str">
        <f ca="1">"－"&amp;I66&amp;"＝"&amp;J66</f>
        <v>－3＝3</v>
      </c>
      <c r="P66" s="13">
        <f t="shared" ca="1" si="60"/>
        <v>20</v>
      </c>
      <c r="Q66" s="11">
        <v>14</v>
      </c>
      <c r="R66" s="11" t="str">
        <f t="shared" ca="1" si="52"/>
        <v>2＋</v>
      </c>
      <c r="S66" s="11" t="str">
        <f t="shared" ca="1" si="52"/>
        <v>8</v>
      </c>
      <c r="T66" s="11" t="str">
        <f t="shared" ca="1" si="52"/>
        <v>×6＝50</v>
      </c>
    </row>
    <row r="67" spans="2:20" x14ac:dyDescent="0.15">
      <c r="B67">
        <f ca="1">RANDBETWEEN(1,9)</f>
        <v>5</v>
      </c>
      <c r="C67">
        <f ca="1">RANDBETWEEN(2,9)</f>
        <v>8</v>
      </c>
      <c r="D67">
        <f ca="1">RANDBETWEEN(1,9)</f>
        <v>8</v>
      </c>
      <c r="E67">
        <f ca="1">C67*(B67+D67)</f>
        <v>104</v>
      </c>
      <c r="G67" t="str">
        <f t="shared" ca="1" si="53"/>
        <v>5</v>
      </c>
      <c r="H67" t="str">
        <f t="shared" ca="1" si="50"/>
        <v>8</v>
      </c>
      <c r="I67" t="str">
        <f t="shared" ca="1" si="51"/>
        <v>8</v>
      </c>
      <c r="J67" t="str">
        <f t="shared" ca="1" si="59"/>
        <v>104</v>
      </c>
      <c r="K67">
        <v>15</v>
      </c>
      <c r="L67" s="2" t="str">
        <f ca="1">H67&amp;"×("</f>
        <v>8×(</v>
      </c>
      <c r="M67" s="3" t="str">
        <f t="shared" ca="1" si="54"/>
        <v>5</v>
      </c>
      <c r="N67" t="str">
        <f ca="1">"＋"&amp;I67&amp;")＝"&amp;J67</f>
        <v>＋8)＝104</v>
      </c>
      <c r="P67" s="13">
        <f t="shared" ca="1" si="60"/>
        <v>8</v>
      </c>
      <c r="Q67" s="11">
        <v>15</v>
      </c>
      <c r="R67" s="11" t="str">
        <f t="shared" ca="1" si="52"/>
        <v>(15－</v>
      </c>
      <c r="S67" s="11" t="str">
        <f t="shared" ca="1" si="52"/>
        <v>11</v>
      </c>
      <c r="T67" s="11" t="str">
        <f t="shared" ca="1" si="52"/>
        <v>)×8＝32</v>
      </c>
    </row>
    <row r="68" spans="2:20" x14ac:dyDescent="0.15">
      <c r="B68">
        <f ca="1">+D68+RANDBETWEEN(1,9)</f>
        <v>16</v>
      </c>
      <c r="C68">
        <f ca="1">RANDBETWEEN(2,9)</f>
        <v>7</v>
      </c>
      <c r="D68">
        <f t="shared" ref="D68:D75" ca="1" si="63">RANDBETWEEN(2,9)</f>
        <v>8</v>
      </c>
      <c r="E68">
        <f ca="1">C68*(B68-D68)</f>
        <v>56</v>
      </c>
      <c r="G68" t="str">
        <f t="shared" ca="1" si="53"/>
        <v>16</v>
      </c>
      <c r="H68" t="str">
        <f t="shared" ca="1" si="50"/>
        <v>7</v>
      </c>
      <c r="I68" t="str">
        <f t="shared" ca="1" si="51"/>
        <v>8</v>
      </c>
      <c r="J68" t="str">
        <f t="shared" ca="1" si="59"/>
        <v>56</v>
      </c>
      <c r="K68">
        <v>16</v>
      </c>
      <c r="L68" s="2" t="str">
        <f t="shared" ref="L68" ca="1" si="64">H68&amp;"×("</f>
        <v>7×(</v>
      </c>
      <c r="M68" s="3" t="str">
        <f t="shared" ca="1" si="54"/>
        <v>16</v>
      </c>
      <c r="N68" t="str">
        <f ca="1">"－"&amp;I68&amp;")＝"&amp;J68</f>
        <v>－8)＝56</v>
      </c>
      <c r="P68" s="13">
        <f t="shared" ca="1" si="60"/>
        <v>23</v>
      </c>
      <c r="Q68" s="11">
        <v>16</v>
      </c>
      <c r="R68" s="11" t="str">
        <f t="shared" ca="1" si="52"/>
        <v>11－</v>
      </c>
      <c r="S68" s="11" t="str">
        <f t="shared" ca="1" si="52"/>
        <v>40</v>
      </c>
      <c r="T68" s="11" t="str">
        <f t="shared" ca="1" si="52"/>
        <v>÷5＝3</v>
      </c>
    </row>
    <row r="69" spans="2:20" x14ac:dyDescent="0.15">
      <c r="B69">
        <f ca="1">RANDBETWEEN(2,9)</f>
        <v>3</v>
      </c>
      <c r="C69">
        <f ca="1">+(B69+D69)*E69</f>
        <v>40</v>
      </c>
      <c r="D69">
        <f t="shared" ca="1" si="63"/>
        <v>2</v>
      </c>
      <c r="E69">
        <f ca="1">RANDBETWEEN(2,9)</f>
        <v>8</v>
      </c>
      <c r="G69" t="str">
        <f t="shared" ca="1" si="53"/>
        <v>3</v>
      </c>
      <c r="H69" t="str">
        <f t="shared" ca="1" si="50"/>
        <v>40</v>
      </c>
      <c r="I69" t="str">
        <f t="shared" ca="1" si="51"/>
        <v>2</v>
      </c>
      <c r="J69" t="str">
        <f t="shared" ca="1" si="59"/>
        <v>8</v>
      </c>
      <c r="K69">
        <v>17</v>
      </c>
      <c r="L69" s="2" t="str">
        <f ca="1">H69&amp;"÷("</f>
        <v>40÷(</v>
      </c>
      <c r="M69" s="3" t="str">
        <f t="shared" ca="1" si="54"/>
        <v>3</v>
      </c>
      <c r="N69" t="str">
        <f t="shared" ref="N69" ca="1" si="65">"＋"&amp;I69&amp;")＝"&amp;J69</f>
        <v>＋2)＝8</v>
      </c>
      <c r="P69" s="13">
        <f t="shared" ca="1" si="60"/>
        <v>21</v>
      </c>
      <c r="Q69" s="11">
        <v>17</v>
      </c>
      <c r="R69" s="11" t="str">
        <f t="shared" ca="1" si="52"/>
        <v>86－</v>
      </c>
      <c r="S69" s="11" t="str">
        <f t="shared" ca="1" si="52"/>
        <v>9</v>
      </c>
      <c r="T69" s="11" t="str">
        <f t="shared" ca="1" si="52"/>
        <v>×8＝14</v>
      </c>
    </row>
    <row r="70" spans="2:20" x14ac:dyDescent="0.15">
      <c r="B70">
        <f ca="1">+D70+RANDBETWEEN(1,9)</f>
        <v>7</v>
      </c>
      <c r="C70">
        <f ca="1">E70*(B70-D70)</f>
        <v>24</v>
      </c>
      <c r="D70">
        <f t="shared" ca="1" si="63"/>
        <v>4</v>
      </c>
      <c r="E70">
        <f ca="1">RANDBETWEEN(2,9)</f>
        <v>8</v>
      </c>
      <c r="G70" t="str">
        <f t="shared" ca="1" si="53"/>
        <v>7</v>
      </c>
      <c r="H70" t="str">
        <f t="shared" ca="1" si="50"/>
        <v>24</v>
      </c>
      <c r="I70" t="str">
        <f t="shared" ca="1" si="51"/>
        <v>4</v>
      </c>
      <c r="J70" t="str">
        <f t="shared" ca="1" si="59"/>
        <v>8</v>
      </c>
      <c r="K70">
        <v>18</v>
      </c>
      <c r="L70" s="2" t="str">
        <f ca="1">H70&amp;"÷("</f>
        <v>24÷(</v>
      </c>
      <c r="M70" s="3" t="str">
        <f t="shared" ca="1" si="54"/>
        <v>7</v>
      </c>
      <c r="N70" t="str">
        <f ca="1">"－"&amp;I70&amp;")＝"&amp;J70</f>
        <v>－4)＝8</v>
      </c>
      <c r="P70" s="13">
        <f t="shared" ca="1" si="60"/>
        <v>19</v>
      </c>
      <c r="Q70" s="11">
        <v>18</v>
      </c>
      <c r="R70" s="11" t="str">
        <f t="shared" ca="1" si="52"/>
        <v>18÷(8－</v>
      </c>
      <c r="S70" s="11" t="str">
        <f t="shared" ca="1" si="52"/>
        <v>2</v>
      </c>
      <c r="T70" s="11" t="str">
        <f t="shared" ca="1" si="52"/>
        <v>)＝3</v>
      </c>
    </row>
    <row r="71" spans="2:20" x14ac:dyDescent="0.15">
      <c r="B71">
        <f ca="1">RANDBETWEEN(2,9)</f>
        <v>2</v>
      </c>
      <c r="C71">
        <f ca="1">+E71*(D71-B71)</f>
        <v>18</v>
      </c>
      <c r="D71">
        <f ca="1">+B71+RANDBETWEEN(5,12)</f>
        <v>8</v>
      </c>
      <c r="E71">
        <f ca="1">RANDBETWEEN(2,9)</f>
        <v>3</v>
      </c>
      <c r="G71" t="str">
        <f t="shared" ref="G71" ca="1" si="66">TEXT(B71,"##")</f>
        <v>2</v>
      </c>
      <c r="H71" t="str">
        <f t="shared" ref="H71" ca="1" si="67">TEXT(C71,"##")</f>
        <v>18</v>
      </c>
      <c r="I71" t="str">
        <f t="shared" ref="I71" ca="1" si="68">TEXT(D71,"##")</f>
        <v>8</v>
      </c>
      <c r="J71" t="str">
        <f t="shared" ref="J71" ca="1" si="69">TEXT(E71,"##")</f>
        <v>3</v>
      </c>
      <c r="K71">
        <v>19</v>
      </c>
      <c r="L71" s="2" t="str">
        <f ca="1">H71&amp;"÷("&amp;I71&amp;"－"</f>
        <v>18÷(8－</v>
      </c>
      <c r="M71" s="3" t="str">
        <f t="shared" ca="1" si="54"/>
        <v>2</v>
      </c>
      <c r="N71" t="str">
        <f ca="1">")＝"&amp;J71</f>
        <v>)＝3</v>
      </c>
      <c r="P71" s="13">
        <f t="shared" ca="1" si="60"/>
        <v>17</v>
      </c>
      <c r="Q71" s="11">
        <v>19</v>
      </c>
      <c r="R71" s="11" t="str">
        <f t="shared" ca="1" si="52"/>
        <v>40÷(</v>
      </c>
      <c r="S71" s="11" t="str">
        <f t="shared" ca="1" si="52"/>
        <v>3</v>
      </c>
      <c r="T71" s="11" t="str">
        <f t="shared" ca="1" si="52"/>
        <v>＋2)＝8</v>
      </c>
    </row>
    <row r="72" spans="2:20" x14ac:dyDescent="0.15">
      <c r="B72">
        <f ca="1">RANDBETWEEN(2,9)</f>
        <v>8</v>
      </c>
      <c r="C72">
        <f ca="1">RANDBETWEEN(2,9)</f>
        <v>2</v>
      </c>
      <c r="D72">
        <f t="shared" ca="1" si="63"/>
        <v>6</v>
      </c>
      <c r="E72">
        <f ca="1">+C72+B72*D72</f>
        <v>50</v>
      </c>
      <c r="G72" t="str">
        <f t="shared" ca="1" si="53"/>
        <v>8</v>
      </c>
      <c r="H72" t="str">
        <f t="shared" ca="1" si="50"/>
        <v>2</v>
      </c>
      <c r="I72" t="str">
        <f t="shared" ca="1" si="51"/>
        <v>6</v>
      </c>
      <c r="J72" t="str">
        <f t="shared" ca="1" si="59"/>
        <v>50</v>
      </c>
      <c r="K72">
        <v>20</v>
      </c>
      <c r="L72" s="2" t="str">
        <f ca="1">H72&amp;"＋"</f>
        <v>2＋</v>
      </c>
      <c r="M72" s="3" t="str">
        <f t="shared" ca="1" si="54"/>
        <v>8</v>
      </c>
      <c r="N72" t="str">
        <f ca="1">"×"&amp;I72&amp;"＝"&amp;J72</f>
        <v>×6＝50</v>
      </c>
      <c r="P72" s="13">
        <f t="shared" ca="1" si="60"/>
        <v>14</v>
      </c>
      <c r="Q72" s="11">
        <v>20</v>
      </c>
      <c r="R72" s="11" t="str">
        <f t="shared" ca="1" si="52"/>
        <v>12÷</v>
      </c>
      <c r="S72" s="11" t="str">
        <f t="shared" ca="1" si="52"/>
        <v>2</v>
      </c>
      <c r="T72" s="11" t="str">
        <f t="shared" ca="1" si="52"/>
        <v>－3＝3</v>
      </c>
    </row>
    <row r="73" spans="2:20" x14ac:dyDescent="0.15">
      <c r="B73">
        <f ca="1">RANDBETWEEN(2,9)</f>
        <v>9</v>
      </c>
      <c r="C73">
        <f ca="1">+B73*D73+E73</f>
        <v>86</v>
      </c>
      <c r="D73">
        <f t="shared" ca="1" si="63"/>
        <v>8</v>
      </c>
      <c r="E73">
        <f ca="1">RANDBETWEEN(2,19)</f>
        <v>14</v>
      </c>
      <c r="G73" t="str">
        <f t="shared" ca="1" si="53"/>
        <v>9</v>
      </c>
      <c r="H73" t="str">
        <f t="shared" ca="1" si="50"/>
        <v>86</v>
      </c>
      <c r="I73" t="str">
        <f t="shared" ca="1" si="51"/>
        <v>8</v>
      </c>
      <c r="J73" t="str">
        <f t="shared" ca="1" si="59"/>
        <v>14</v>
      </c>
      <c r="K73">
        <v>21</v>
      </c>
      <c r="L73" s="2" t="str">
        <f ca="1">H73&amp;"－"</f>
        <v>86－</v>
      </c>
      <c r="M73" s="3" t="str">
        <f t="shared" ca="1" si="54"/>
        <v>9</v>
      </c>
      <c r="N73" t="str">
        <f t="shared" ref="N73" ca="1" si="70">"×"&amp;I73&amp;"＝"&amp;J73</f>
        <v>×8＝14</v>
      </c>
      <c r="P73" s="13">
        <f t="shared" ca="1" si="60"/>
        <v>9</v>
      </c>
      <c r="Q73" s="11">
        <v>21</v>
      </c>
      <c r="R73" s="11" t="str">
        <f t="shared" ca="1" si="52"/>
        <v>(8＋</v>
      </c>
      <c r="S73" s="11" t="str">
        <f t="shared" ca="1" si="52"/>
        <v>4</v>
      </c>
      <c r="T73" s="11" t="str">
        <f t="shared" ca="1" si="52"/>
        <v>)÷3＝4</v>
      </c>
    </row>
    <row r="74" spans="2:20" x14ac:dyDescent="0.15">
      <c r="B74">
        <f ca="1">+D74*RANDBETWEEN(2,9)</f>
        <v>32</v>
      </c>
      <c r="C74">
        <f ca="1">RANDBETWEEN(2,9)</f>
        <v>2</v>
      </c>
      <c r="D74">
        <f t="shared" ca="1" si="63"/>
        <v>4</v>
      </c>
      <c r="E74">
        <f ca="1">+C74+B74/D74</f>
        <v>10</v>
      </c>
      <c r="G74" t="str">
        <f t="shared" ca="1" si="53"/>
        <v>32</v>
      </c>
      <c r="H74" t="str">
        <f t="shared" ca="1" si="50"/>
        <v>2</v>
      </c>
      <c r="I74" t="str">
        <f t="shared" ca="1" si="51"/>
        <v>4</v>
      </c>
      <c r="J74" t="str">
        <f t="shared" ca="1" si="59"/>
        <v>10</v>
      </c>
      <c r="K74">
        <v>22</v>
      </c>
      <c r="L74" s="2" t="str">
        <f ca="1">H74&amp;"＋"</f>
        <v>2＋</v>
      </c>
      <c r="M74" s="3" t="str">
        <f t="shared" ca="1" si="54"/>
        <v>32</v>
      </c>
      <c r="N74" t="str">
        <f ca="1">"÷"&amp;I74&amp;"＝"&amp;J74</f>
        <v>÷4＝10</v>
      </c>
      <c r="P74" s="13">
        <f t="shared" ca="1" si="60"/>
        <v>15</v>
      </c>
      <c r="Q74" s="11">
        <v>22</v>
      </c>
      <c r="R74" s="11" t="str">
        <f t="shared" ca="1" si="52"/>
        <v>8×(</v>
      </c>
      <c r="S74" s="11" t="str">
        <f t="shared" ca="1" si="52"/>
        <v>5</v>
      </c>
      <c r="T74" s="11" t="str">
        <f t="shared" ca="1" si="52"/>
        <v>＋8)＝104</v>
      </c>
    </row>
    <row r="75" spans="2:20" x14ac:dyDescent="0.15">
      <c r="B75">
        <f ca="1">+D75*RANDBETWEEN(2,9)</f>
        <v>40</v>
      </c>
      <c r="C75">
        <f ca="1">B75/D75+E75</f>
        <v>11</v>
      </c>
      <c r="D75">
        <f t="shared" ca="1" si="63"/>
        <v>5</v>
      </c>
      <c r="E75">
        <f ca="1">RANDBETWEEN(2,9)</f>
        <v>3</v>
      </c>
      <c r="G75" t="str">
        <f t="shared" ca="1" si="53"/>
        <v>40</v>
      </c>
      <c r="H75" t="str">
        <f t="shared" ca="1" si="50"/>
        <v>11</v>
      </c>
      <c r="I75" t="str">
        <f t="shared" ca="1" si="51"/>
        <v>5</v>
      </c>
      <c r="J75" t="str">
        <f t="shared" ca="1" si="59"/>
        <v>3</v>
      </c>
      <c r="K75">
        <v>23</v>
      </c>
      <c r="L75" s="2" t="str">
        <f ca="1">H75&amp;"－"</f>
        <v>11－</v>
      </c>
      <c r="M75" s="3" t="str">
        <f ca="1">G75</f>
        <v>40</v>
      </c>
      <c r="N75" t="str">
        <f ca="1">"÷"&amp;I75&amp;"＝"&amp;J75</f>
        <v>÷5＝3</v>
      </c>
      <c r="P75" s="13">
        <f t="shared" ca="1" si="60"/>
        <v>13</v>
      </c>
      <c r="Q75" s="11">
        <v>23</v>
      </c>
      <c r="R75" s="11" t="str">
        <f t="shared" ca="1" si="52"/>
        <v>45÷</v>
      </c>
      <c r="S75" s="11" t="str">
        <f t="shared" ca="1" si="52"/>
        <v>9</v>
      </c>
      <c r="T75" s="11" t="str">
        <f t="shared" ca="1" si="52"/>
        <v>＋5＝10</v>
      </c>
    </row>
    <row r="76" spans="2:20" x14ac:dyDescent="0.15">
      <c r="B76">
        <f ca="1">RANDBETWEEN(2,9)</f>
        <v>8</v>
      </c>
      <c r="C76">
        <f ca="1">+E76+D76/B76</f>
        <v>14</v>
      </c>
      <c r="D76">
        <f ca="1">+B76*RANDBETWEEN(2,9)</f>
        <v>40</v>
      </c>
      <c r="E76">
        <f ca="1">RANDBETWEEN(2,9)</f>
        <v>9</v>
      </c>
      <c r="G76" t="str">
        <f t="shared" ref="G76" ca="1" si="71">TEXT(B76,"##")</f>
        <v>8</v>
      </c>
      <c r="H76" t="str">
        <f t="shared" ref="H76" ca="1" si="72">TEXT(C76,"##")</f>
        <v>14</v>
      </c>
      <c r="I76" t="str">
        <f t="shared" ref="I76" ca="1" si="73">TEXT(D76,"##")</f>
        <v>40</v>
      </c>
      <c r="J76" t="str">
        <f t="shared" ref="J76" ca="1" si="74">TEXT(E76,"##")</f>
        <v>9</v>
      </c>
      <c r="K76">
        <v>24</v>
      </c>
      <c r="L76" s="2" t="str">
        <f ca="1">H76&amp;"－"&amp;I76&amp;"÷"</f>
        <v>14－40÷</v>
      </c>
      <c r="M76" s="3" t="str">
        <f ca="1">G76</f>
        <v>8</v>
      </c>
      <c r="N76" t="str">
        <f ca="1">"＝"&amp;J76</f>
        <v>＝9</v>
      </c>
      <c r="P76" s="13">
        <f t="shared" ca="1" si="60"/>
        <v>22</v>
      </c>
      <c r="Q76" s="11">
        <v>24</v>
      </c>
      <c r="R76" s="11" t="str">
        <f t="shared" ref="R76:T76" ca="1" si="75">VLOOKUP($P76,sa,R$52)</f>
        <v>2＋</v>
      </c>
      <c r="S76" s="11" t="str">
        <f t="shared" ca="1" si="75"/>
        <v>32</v>
      </c>
      <c r="T76" s="11" t="str">
        <f t="shared" ca="1" si="75"/>
        <v>÷4＝10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BD603-CC93-4F7C-AA36-4E121955B235}">
  <sheetPr>
    <tabColor rgb="FF00B0F0"/>
  </sheetPr>
  <dimension ref="B1:Q78"/>
  <sheetViews>
    <sheetView tabSelected="1" topLeftCell="A25" zoomScale="115" zoomScaleNormal="115" workbookViewId="0">
      <selection activeCell="A38" sqref="A38"/>
    </sheetView>
  </sheetViews>
  <sheetFormatPr defaultRowHeight="12" x14ac:dyDescent="0.15"/>
  <cols>
    <col min="2" max="2" width="3" customWidth="1"/>
    <col min="3" max="3" width="3.5703125" customWidth="1"/>
    <col min="4" max="4" width="12.85546875" customWidth="1"/>
    <col min="5" max="5" width="7.140625" customWidth="1"/>
    <col min="6" max="6" width="12.85546875" customWidth="1"/>
    <col min="7" max="7" width="11.42578125" customWidth="1"/>
    <col min="8" max="8" width="3.5703125" customWidth="1"/>
    <col min="9" max="9" width="4.28515625" customWidth="1"/>
    <col min="10" max="10" width="3.5703125" customWidth="1"/>
    <col min="11" max="11" width="12.85546875" customWidth="1"/>
    <col min="12" max="12" width="7.140625" customWidth="1"/>
    <col min="13" max="13" width="12.85546875" customWidth="1"/>
    <col min="14" max="14" width="11.42578125" customWidth="1"/>
    <col min="16" max="16" width="5.7109375" customWidth="1"/>
  </cols>
  <sheetData>
    <row r="1" spans="2:17" ht="17.25" x14ac:dyDescent="0.15">
      <c r="E1" s="16" t="s">
        <v>23</v>
      </c>
      <c r="F1" s="16"/>
      <c r="G1" s="16"/>
      <c r="H1" s="16"/>
      <c r="I1" s="16"/>
      <c r="J1" s="16"/>
      <c r="K1" s="16"/>
    </row>
    <row r="2" spans="2:17" ht="12.75" thickBot="1" x14ac:dyDescent="0.2"/>
    <row r="3" spans="2:17" ht="23.25" customHeight="1" thickTop="1" thickBot="1" x14ac:dyDescent="0.2">
      <c r="B3">
        <v>1</v>
      </c>
      <c r="C3" t="s">
        <v>8</v>
      </c>
      <c r="D3" s="4" t="str">
        <f ca="1">VLOOKUP(B3,tc,2)</f>
        <v>7＋</v>
      </c>
      <c r="E3" s="8"/>
      <c r="F3" s="6" t="str">
        <f ca="1">VLOOKUP(B3,tc,4)</f>
        <v>＝9</v>
      </c>
      <c r="I3">
        <v>10</v>
      </c>
      <c r="J3" t="s">
        <v>8</v>
      </c>
      <c r="K3" s="4" t="str">
        <f ca="1">VLOOKUP(I3,tc,2)</f>
        <v>6×</v>
      </c>
      <c r="L3" s="8"/>
      <c r="M3" s="6" t="str">
        <f ca="1">VLOOKUP(I3,tc,4)</f>
        <v>＝48</v>
      </c>
      <c r="P3" s="14" t="s">
        <v>18</v>
      </c>
      <c r="Q3" s="15" t="s">
        <v>19</v>
      </c>
    </row>
    <row r="4" spans="2:17" ht="15" customHeight="1" thickTop="1" x14ac:dyDescent="0.15">
      <c r="D4" s="4"/>
      <c r="E4" s="9"/>
      <c r="F4" s="6"/>
      <c r="K4" s="4"/>
      <c r="L4" s="9"/>
      <c r="M4" s="6"/>
    </row>
    <row r="5" spans="2:17" ht="23.25" customHeight="1" x14ac:dyDescent="0.15">
      <c r="D5" s="17" t="s">
        <v>25</v>
      </c>
      <c r="E5" s="8"/>
      <c r="F5" s="6" t="s">
        <v>26</v>
      </c>
      <c r="K5" s="17" t="s">
        <v>25</v>
      </c>
      <c r="L5" s="8"/>
      <c r="M5" s="6" t="s">
        <v>26</v>
      </c>
    </row>
    <row r="6" spans="2:17" ht="30" customHeight="1" x14ac:dyDescent="0.15">
      <c r="E6" s="10"/>
      <c r="L6" s="10"/>
    </row>
    <row r="7" spans="2:17" ht="23.25" customHeight="1" x14ac:dyDescent="0.15">
      <c r="B7">
        <f>+B3+1</f>
        <v>2</v>
      </c>
      <c r="C7" t="s">
        <v>8</v>
      </c>
      <c r="D7" s="4" t="str">
        <f ca="1">VLOOKUP(B7,tc,2)</f>
        <v>21＋</v>
      </c>
      <c r="E7" s="8"/>
      <c r="F7" s="6" t="str">
        <f ca="1">VLOOKUP(B7,tc,4)</f>
        <v>＝26</v>
      </c>
      <c r="I7">
        <f>+I3+1</f>
        <v>11</v>
      </c>
      <c r="J7" t="s">
        <v>8</v>
      </c>
      <c r="K7" s="4" t="str">
        <f ca="1">VLOOKUP(I7,tc,2)</f>
        <v>18×</v>
      </c>
      <c r="L7" s="8"/>
      <c r="M7" s="6" t="str">
        <f ca="1">VLOOKUP(I7,tc,4)</f>
        <v>＝162</v>
      </c>
    </row>
    <row r="8" spans="2:17" ht="15" customHeight="1" x14ac:dyDescent="0.15">
      <c r="D8" s="4"/>
      <c r="E8" s="9"/>
      <c r="F8" s="6"/>
      <c r="K8" s="4"/>
      <c r="L8" s="9"/>
      <c r="M8" s="6"/>
    </row>
    <row r="9" spans="2:17" ht="23.25" customHeight="1" x14ac:dyDescent="0.15">
      <c r="D9" s="17" t="s">
        <v>25</v>
      </c>
      <c r="E9" s="8"/>
      <c r="F9" s="6" t="s">
        <v>26</v>
      </c>
      <c r="K9" s="17" t="s">
        <v>25</v>
      </c>
      <c r="L9" s="8"/>
      <c r="M9" s="6" t="s">
        <v>26</v>
      </c>
    </row>
    <row r="10" spans="2:17" ht="30" customHeight="1" x14ac:dyDescent="0.15">
      <c r="E10" s="10"/>
      <c r="L10" s="10"/>
    </row>
    <row r="11" spans="2:17" ht="23.25" customHeight="1" x14ac:dyDescent="0.15">
      <c r="B11">
        <f>+B7+1</f>
        <v>3</v>
      </c>
      <c r="C11" t="s">
        <v>8</v>
      </c>
      <c r="D11" s="4" t="str">
        <f ca="1">VLOOKUP(B11,tc,2)</f>
        <v>43＋</v>
      </c>
      <c r="E11" s="8"/>
      <c r="F11" s="6" t="str">
        <f ca="1">VLOOKUP(B11,tc,4)</f>
        <v>＝77</v>
      </c>
      <c r="I11">
        <f>+I7+1</f>
        <v>12</v>
      </c>
      <c r="J11" t="s">
        <v>8</v>
      </c>
      <c r="K11" s="4" t="str">
        <f ca="1">VLOOKUP(I11,tc,2)</f>
        <v>3×</v>
      </c>
      <c r="L11" s="8"/>
      <c r="M11" s="6" t="str">
        <f ca="1">VLOOKUP(I11,tc,4)</f>
        <v>＝54</v>
      </c>
    </row>
    <row r="12" spans="2:17" ht="15" customHeight="1" x14ac:dyDescent="0.15">
      <c r="D12" s="4"/>
      <c r="E12" s="9"/>
      <c r="F12" s="6"/>
      <c r="K12" s="4"/>
      <c r="L12" s="9"/>
      <c r="M12" s="6"/>
    </row>
    <row r="13" spans="2:17" ht="23.25" customHeight="1" x14ac:dyDescent="0.15">
      <c r="D13" s="17" t="s">
        <v>25</v>
      </c>
      <c r="E13" s="8"/>
      <c r="F13" s="6" t="s">
        <v>26</v>
      </c>
      <c r="K13" s="17" t="s">
        <v>25</v>
      </c>
      <c r="L13" s="8"/>
      <c r="M13" s="6" t="s">
        <v>26</v>
      </c>
    </row>
    <row r="14" spans="2:17" ht="30" customHeight="1" x14ac:dyDescent="0.15">
      <c r="E14" s="10"/>
      <c r="L14" s="10"/>
    </row>
    <row r="15" spans="2:17" ht="23.25" customHeight="1" x14ac:dyDescent="0.15">
      <c r="B15">
        <f>+B11+1</f>
        <v>4</v>
      </c>
      <c r="C15" t="s">
        <v>8</v>
      </c>
      <c r="D15" s="4" t="str">
        <f ca="1">VLOOKUP(B15,tc,2)</f>
        <v>13－</v>
      </c>
      <c r="E15" s="8"/>
      <c r="F15" s="6" t="str">
        <f ca="1">VLOOKUP(B15,tc,4)</f>
        <v>＝6</v>
      </c>
      <c r="I15">
        <f>+I11+1</f>
        <v>13</v>
      </c>
      <c r="J15" t="s">
        <v>8</v>
      </c>
      <c r="K15" s="4" t="str">
        <f ca="1">VLOOKUP(I15,tc,2)</f>
        <v>18÷</v>
      </c>
      <c r="L15" s="8"/>
      <c r="M15" s="6" t="str">
        <f ca="1">VLOOKUP(I15,tc,4)</f>
        <v>＝2</v>
      </c>
    </row>
    <row r="16" spans="2:17" ht="15.75" customHeight="1" x14ac:dyDescent="0.15">
      <c r="D16" s="4"/>
      <c r="E16" s="9"/>
      <c r="F16" s="6"/>
      <c r="K16" s="4"/>
      <c r="L16" s="9"/>
      <c r="M16" s="6"/>
    </row>
    <row r="17" spans="2:13" ht="23.25" customHeight="1" x14ac:dyDescent="0.15">
      <c r="D17" s="17" t="s">
        <v>25</v>
      </c>
      <c r="E17" s="8"/>
      <c r="F17" s="6" t="s">
        <v>26</v>
      </c>
      <c r="K17" s="17" t="s">
        <v>25</v>
      </c>
      <c r="L17" s="8"/>
      <c r="M17" s="6" t="s">
        <v>26</v>
      </c>
    </row>
    <row r="18" spans="2:13" ht="30" customHeight="1" x14ac:dyDescent="0.15">
      <c r="E18" s="10"/>
      <c r="L18" s="10"/>
    </row>
    <row r="19" spans="2:13" ht="23.25" customHeight="1" x14ac:dyDescent="0.15">
      <c r="B19">
        <f>+B15+1</f>
        <v>5</v>
      </c>
      <c r="C19" t="s">
        <v>8</v>
      </c>
      <c r="D19" s="4" t="str">
        <f ca="1">VLOOKUP(B19,tc,2)</f>
        <v>87－</v>
      </c>
      <c r="E19" s="8"/>
      <c r="F19" s="6" t="str">
        <f ca="1">VLOOKUP(B19,tc,4)</f>
        <v>＝78</v>
      </c>
      <c r="I19">
        <f>+I15+1</f>
        <v>14</v>
      </c>
      <c r="J19" t="s">
        <v>8</v>
      </c>
      <c r="K19" s="4" t="str">
        <f ca="1">VLOOKUP(I19,tc,2)</f>
        <v>135÷</v>
      </c>
      <c r="L19" s="8"/>
      <c r="M19" s="6" t="str">
        <f ca="1">VLOOKUP(I19,tc,4)</f>
        <v>＝15</v>
      </c>
    </row>
    <row r="20" spans="2:13" ht="14.25" customHeight="1" x14ac:dyDescent="0.15">
      <c r="D20" s="4"/>
      <c r="E20" s="9"/>
      <c r="F20" s="6"/>
      <c r="K20" s="4"/>
      <c r="L20" s="9"/>
      <c r="M20" s="6"/>
    </row>
    <row r="21" spans="2:13" ht="23.25" customHeight="1" x14ac:dyDescent="0.15">
      <c r="D21" s="17" t="s">
        <v>25</v>
      </c>
      <c r="E21" s="8"/>
      <c r="F21" s="6" t="s">
        <v>26</v>
      </c>
      <c r="K21" s="17" t="s">
        <v>25</v>
      </c>
      <c r="L21" s="8"/>
      <c r="M21" s="6" t="s">
        <v>26</v>
      </c>
    </row>
    <row r="22" spans="2:13" ht="30" customHeight="1" x14ac:dyDescent="0.15">
      <c r="E22" s="10"/>
      <c r="L22" s="10"/>
    </row>
    <row r="23" spans="2:13" ht="23.25" customHeight="1" x14ac:dyDescent="0.15">
      <c r="B23">
        <f>+B19+1</f>
        <v>6</v>
      </c>
      <c r="C23" t="s">
        <v>8</v>
      </c>
      <c r="D23" s="4" t="str">
        <f ca="1">VLOOKUP(B23,tc,2)</f>
        <v>89－</v>
      </c>
      <c r="E23" s="8"/>
      <c r="F23" s="6" t="str">
        <f ca="1">VLOOKUP(B23,tc,4)</f>
        <v>＝43</v>
      </c>
      <c r="I23">
        <f>+I19+1</f>
        <v>15</v>
      </c>
      <c r="J23" t="s">
        <v>8</v>
      </c>
      <c r="K23" s="4" t="str">
        <f ca="1">VLOOKUP(I23,tc,2)</f>
        <v>162÷</v>
      </c>
      <c r="L23" s="8"/>
      <c r="M23" s="6" t="str">
        <f ca="1">VLOOKUP(I23,tc,4)</f>
        <v>＝9</v>
      </c>
    </row>
    <row r="24" spans="2:13" ht="14.25" customHeight="1" x14ac:dyDescent="0.15">
      <c r="D24" s="4"/>
      <c r="E24" s="9"/>
      <c r="F24" s="6"/>
      <c r="K24" s="4"/>
      <c r="L24" s="9"/>
      <c r="M24" s="6"/>
    </row>
    <row r="25" spans="2:13" ht="23.25" customHeight="1" x14ac:dyDescent="0.15">
      <c r="D25" s="17" t="s">
        <v>25</v>
      </c>
      <c r="E25" s="8"/>
      <c r="F25" s="6" t="s">
        <v>26</v>
      </c>
      <c r="K25" s="17" t="s">
        <v>25</v>
      </c>
      <c r="L25" s="8"/>
      <c r="M25" s="6" t="s">
        <v>26</v>
      </c>
    </row>
    <row r="26" spans="2:13" ht="30" customHeight="1" x14ac:dyDescent="0.15">
      <c r="E26" s="10"/>
      <c r="L26" s="10"/>
    </row>
    <row r="27" spans="2:13" ht="23.25" customHeight="1" x14ac:dyDescent="0.15">
      <c r="B27">
        <f>+B23+1</f>
        <v>7</v>
      </c>
      <c r="C27" t="s">
        <v>8</v>
      </c>
      <c r="D27" s="4" t="str">
        <f>VLOOKUP(B27,tc,2)</f>
        <v/>
      </c>
      <c r="E27" s="8"/>
      <c r="F27" s="6" t="str">
        <f ca="1">VLOOKUP(B27,tc,4)</f>
        <v>－1＝4</v>
      </c>
      <c r="I27">
        <f>+I23+1</f>
        <v>16</v>
      </c>
      <c r="J27" t="s">
        <v>8</v>
      </c>
      <c r="K27" s="4" t="str">
        <f>VLOOKUP(I27,tc,2)</f>
        <v/>
      </c>
      <c r="L27" s="8"/>
      <c r="M27" s="6" t="str">
        <f ca="1">VLOOKUP(I27,tc,4)</f>
        <v>÷8＝9</v>
      </c>
    </row>
    <row r="28" spans="2:13" ht="15" customHeight="1" x14ac:dyDescent="0.15">
      <c r="D28" s="4"/>
      <c r="E28" s="9"/>
      <c r="F28" s="6"/>
      <c r="K28" s="4"/>
      <c r="L28" s="9"/>
      <c r="M28" s="6"/>
    </row>
    <row r="29" spans="2:13" ht="23.25" customHeight="1" x14ac:dyDescent="0.15">
      <c r="D29" s="17" t="s">
        <v>25</v>
      </c>
      <c r="E29" s="8"/>
      <c r="F29" s="6" t="s">
        <v>26</v>
      </c>
      <c r="K29" s="17" t="s">
        <v>25</v>
      </c>
      <c r="L29" s="8"/>
      <c r="M29" s="6" t="s">
        <v>26</v>
      </c>
    </row>
    <row r="30" spans="2:13" ht="29.25" customHeight="1" x14ac:dyDescent="0.15">
      <c r="E30" s="10"/>
      <c r="L30" s="10"/>
    </row>
    <row r="31" spans="2:13" ht="23.25" customHeight="1" x14ac:dyDescent="0.15">
      <c r="B31">
        <f>+B27+1</f>
        <v>8</v>
      </c>
      <c r="C31" t="s">
        <v>8</v>
      </c>
      <c r="D31" s="4" t="str">
        <f>VLOOKUP(B31,tc,2)</f>
        <v/>
      </c>
      <c r="E31" s="8"/>
      <c r="F31" s="6" t="str">
        <f ca="1">VLOOKUP(B31,tc,4)</f>
        <v>－3＝55</v>
      </c>
      <c r="I31">
        <f>+I27+1</f>
        <v>17</v>
      </c>
      <c r="J31" t="s">
        <v>8</v>
      </c>
      <c r="K31" s="4" t="str">
        <f>VLOOKUP(I31,tc,2)</f>
        <v/>
      </c>
      <c r="L31" s="8"/>
      <c r="M31" s="6" t="str">
        <f ca="1">VLOOKUP(I31,tc,4)</f>
        <v>÷7＝16</v>
      </c>
    </row>
    <row r="32" spans="2:13" ht="15.75" customHeight="1" x14ac:dyDescent="0.15">
      <c r="D32" s="4"/>
      <c r="E32" s="9"/>
      <c r="F32" s="6"/>
      <c r="K32" s="4"/>
      <c r="L32" s="9"/>
      <c r="M32" s="6"/>
    </row>
    <row r="33" spans="2:13" ht="23.25" customHeight="1" x14ac:dyDescent="0.15">
      <c r="D33" s="17" t="s">
        <v>25</v>
      </c>
      <c r="E33" s="8"/>
      <c r="F33" s="6" t="s">
        <v>26</v>
      </c>
      <c r="K33" s="17" t="s">
        <v>25</v>
      </c>
      <c r="L33" s="8"/>
      <c r="M33" s="6" t="s">
        <v>26</v>
      </c>
    </row>
    <row r="34" spans="2:13" ht="30" customHeight="1" x14ac:dyDescent="0.15">
      <c r="E34" s="10"/>
      <c r="L34" s="10"/>
    </row>
    <row r="35" spans="2:13" ht="23.25" customHeight="1" x14ac:dyDescent="0.15">
      <c r="B35">
        <f>+B31+1</f>
        <v>9</v>
      </c>
      <c r="C35" t="s">
        <v>8</v>
      </c>
      <c r="D35" s="4" t="str">
        <f>VLOOKUP(B35,tc,2)</f>
        <v/>
      </c>
      <c r="E35" s="8"/>
      <c r="F35" s="6" t="str">
        <f ca="1">VLOOKUP(B35,tc,4)</f>
        <v>－29＝31</v>
      </c>
      <c r="I35">
        <f>+I31+1</f>
        <v>18</v>
      </c>
      <c r="J35" t="s">
        <v>8</v>
      </c>
      <c r="K35" s="4" t="str">
        <f>VLOOKUP(I35,tc,2)</f>
        <v/>
      </c>
      <c r="L35" s="8"/>
      <c r="M35" s="6" t="str">
        <f ca="1">VLOOKUP(I35,tc,4)</f>
        <v>÷13＝6</v>
      </c>
    </row>
    <row r="36" spans="2:13" ht="15.75" customHeight="1" x14ac:dyDescent="0.15">
      <c r="D36" s="4"/>
      <c r="E36" s="9"/>
      <c r="F36" s="6"/>
      <c r="K36" s="4"/>
      <c r="L36" s="9"/>
      <c r="M36" s="6"/>
    </row>
    <row r="37" spans="2:13" ht="23.25" customHeight="1" x14ac:dyDescent="0.15">
      <c r="D37" s="17" t="s">
        <v>25</v>
      </c>
      <c r="E37" s="8"/>
      <c r="F37" s="6" t="s">
        <v>26</v>
      </c>
      <c r="K37" s="17" t="s">
        <v>25</v>
      </c>
      <c r="L37" s="8"/>
      <c r="M37" s="6" t="s">
        <v>26</v>
      </c>
    </row>
    <row r="38" spans="2:13" ht="17.25" x14ac:dyDescent="0.15">
      <c r="E38" s="16" t="s">
        <v>24</v>
      </c>
      <c r="F38" s="16"/>
      <c r="G38" s="16"/>
      <c r="H38" s="16"/>
      <c r="I38" s="16"/>
      <c r="J38" s="16"/>
      <c r="K38" s="16"/>
    </row>
    <row r="40" spans="2:13" ht="23.25" customHeight="1" x14ac:dyDescent="0.15">
      <c r="B40">
        <v>1</v>
      </c>
      <c r="C40" t="s">
        <v>8</v>
      </c>
      <c r="D40" s="4" t="str">
        <f ca="1">VLOOKUP(B40,tc,2)</f>
        <v>7＋</v>
      </c>
      <c r="E40" s="8" t="str">
        <f ca="1">VLOOKUP(B40,tc,3)</f>
        <v>2</v>
      </c>
      <c r="F40" s="6" t="str">
        <f ca="1">VLOOKUP(B40,tc,4)</f>
        <v>＝9</v>
      </c>
      <c r="I40">
        <v>10</v>
      </c>
      <c r="J40" t="s">
        <v>8</v>
      </c>
      <c r="K40" s="4" t="str">
        <f ca="1">VLOOKUP(I40,tc,2)</f>
        <v>6×</v>
      </c>
      <c r="L40" s="8" t="str">
        <f ca="1">VLOOKUP(I40,tc,3)</f>
        <v>8</v>
      </c>
      <c r="M40" s="6" t="str">
        <f ca="1">VLOOKUP(I40,tc,4)</f>
        <v>＝48</v>
      </c>
    </row>
    <row r="41" spans="2:13" ht="23.25" customHeight="1" x14ac:dyDescent="0.15">
      <c r="D41" s="4"/>
      <c r="E41" s="9"/>
      <c r="F41" s="6"/>
      <c r="K41" s="4"/>
      <c r="L41" s="9"/>
      <c r="M41" s="6"/>
    </row>
    <row r="42" spans="2:13" ht="23.25" customHeight="1" x14ac:dyDescent="0.15">
      <c r="D42" s="4"/>
      <c r="E42" s="9"/>
      <c r="F42" s="6"/>
      <c r="K42" s="4"/>
      <c r="L42" s="9"/>
      <c r="M42" s="6"/>
    </row>
    <row r="43" spans="2:13" ht="23.25" customHeight="1" x14ac:dyDescent="0.15">
      <c r="E43" s="10"/>
      <c r="L43" s="10"/>
    </row>
    <row r="44" spans="2:13" ht="23.25" customHeight="1" x14ac:dyDescent="0.15">
      <c r="B44">
        <f>+B40+1</f>
        <v>2</v>
      </c>
      <c r="C44" t="s">
        <v>8</v>
      </c>
      <c r="D44" s="4" t="str">
        <f ca="1">VLOOKUP(B44,tc,2)</f>
        <v>21＋</v>
      </c>
      <c r="E44" s="8" t="str">
        <f ca="1">VLOOKUP(B44,tc,3)</f>
        <v>5</v>
      </c>
      <c r="F44" s="6" t="str">
        <f ca="1">VLOOKUP(B44,tc,4)</f>
        <v>＝26</v>
      </c>
      <c r="I44">
        <f>+I40+1</f>
        <v>11</v>
      </c>
      <c r="J44" t="s">
        <v>8</v>
      </c>
      <c r="K44" s="4" t="str">
        <f ca="1">VLOOKUP(I44,tc,2)</f>
        <v>18×</v>
      </c>
      <c r="L44" s="8" t="str">
        <f ca="1">VLOOKUP(I44,tc,3)</f>
        <v>9</v>
      </c>
      <c r="M44" s="6" t="str">
        <f ca="1">VLOOKUP(I44,tc,4)</f>
        <v>＝162</v>
      </c>
    </row>
    <row r="45" spans="2:13" ht="23.25" customHeight="1" x14ac:dyDescent="0.15">
      <c r="D45" s="4"/>
      <c r="E45" s="9"/>
      <c r="F45" s="6"/>
      <c r="K45" s="4"/>
      <c r="L45" s="9"/>
      <c r="M45" s="6"/>
    </row>
    <row r="46" spans="2:13" ht="23.25" customHeight="1" x14ac:dyDescent="0.15">
      <c r="D46" s="4"/>
      <c r="E46" s="9"/>
      <c r="F46" s="6"/>
      <c r="K46" s="4"/>
      <c r="L46" s="9"/>
      <c r="M46" s="6"/>
    </row>
    <row r="47" spans="2:13" ht="23.25" customHeight="1" x14ac:dyDescent="0.15">
      <c r="E47" s="10"/>
      <c r="L47" s="10"/>
    </row>
    <row r="48" spans="2:13" ht="23.25" customHeight="1" x14ac:dyDescent="0.15">
      <c r="B48">
        <f>+B44+1</f>
        <v>3</v>
      </c>
      <c r="C48" t="s">
        <v>8</v>
      </c>
      <c r="D48" s="4" t="str">
        <f ca="1">VLOOKUP(B48,tc,2)</f>
        <v>43＋</v>
      </c>
      <c r="E48" s="8" t="str">
        <f ca="1">VLOOKUP(B48,tc,3)</f>
        <v>34</v>
      </c>
      <c r="F48" s="6" t="str">
        <f ca="1">VLOOKUP(B48,tc,4)</f>
        <v>＝77</v>
      </c>
      <c r="I48">
        <f>+I44+1</f>
        <v>12</v>
      </c>
      <c r="J48" t="s">
        <v>8</v>
      </c>
      <c r="K48" s="4" t="str">
        <f ca="1">VLOOKUP(I48,tc,2)</f>
        <v>3×</v>
      </c>
      <c r="L48" s="8" t="str">
        <f ca="1">VLOOKUP(I48,tc,3)</f>
        <v>18</v>
      </c>
      <c r="M48" s="6" t="str">
        <f ca="1">VLOOKUP(I48,tc,4)</f>
        <v>＝54</v>
      </c>
    </row>
    <row r="49" spans="2:13" ht="23.25" customHeight="1" x14ac:dyDescent="0.15">
      <c r="D49" s="4"/>
      <c r="E49" s="9"/>
      <c r="F49" s="6"/>
      <c r="K49" s="4"/>
      <c r="L49" s="9"/>
      <c r="M49" s="6"/>
    </row>
    <row r="50" spans="2:13" ht="23.25" customHeight="1" x14ac:dyDescent="0.15">
      <c r="D50" s="4"/>
      <c r="E50" s="9"/>
      <c r="F50" s="6"/>
      <c r="K50" s="4"/>
      <c r="L50" s="9"/>
      <c r="M50" s="6"/>
    </row>
    <row r="51" spans="2:13" ht="23.25" customHeight="1" x14ac:dyDescent="0.15">
      <c r="E51" s="10"/>
      <c r="L51" s="10"/>
    </row>
    <row r="52" spans="2:13" ht="23.25" customHeight="1" x14ac:dyDescent="0.15">
      <c r="B52">
        <f>+B48+1</f>
        <v>4</v>
      </c>
      <c r="C52" t="s">
        <v>8</v>
      </c>
      <c r="D52" s="4" t="str">
        <f ca="1">VLOOKUP(B52,tc,2)</f>
        <v>13－</v>
      </c>
      <c r="E52" s="8" t="str">
        <f ca="1">VLOOKUP(B52,tc,3)</f>
        <v>7</v>
      </c>
      <c r="F52" s="6" t="str">
        <f ca="1">VLOOKUP(B52,tc,4)</f>
        <v>＝6</v>
      </c>
      <c r="I52">
        <f>+I48+1</f>
        <v>13</v>
      </c>
      <c r="J52" t="s">
        <v>8</v>
      </c>
      <c r="K52" s="4" t="str">
        <f ca="1">VLOOKUP(I52,tc,2)</f>
        <v>18÷</v>
      </c>
      <c r="L52" s="8" t="str">
        <f ca="1">VLOOKUP(I52,tc,3)</f>
        <v>9</v>
      </c>
      <c r="M52" s="6" t="str">
        <f ca="1">VLOOKUP(I52,tc,4)</f>
        <v>＝2</v>
      </c>
    </row>
    <row r="53" spans="2:13" ht="23.25" customHeight="1" x14ac:dyDescent="0.15">
      <c r="D53" s="4"/>
      <c r="E53" s="9"/>
      <c r="F53" s="6"/>
      <c r="K53" s="4"/>
      <c r="L53" s="9"/>
      <c r="M53" s="6"/>
    </row>
    <row r="54" spans="2:13" ht="23.25" customHeight="1" x14ac:dyDescent="0.15">
      <c r="D54" s="4"/>
      <c r="E54" s="9"/>
      <c r="F54" s="6"/>
      <c r="K54" s="4"/>
      <c r="L54" s="9"/>
      <c r="M54" s="6"/>
    </row>
    <row r="55" spans="2:13" ht="23.25" customHeight="1" x14ac:dyDescent="0.15">
      <c r="E55" s="10"/>
      <c r="L55" s="10"/>
    </row>
    <row r="56" spans="2:13" ht="23.25" customHeight="1" x14ac:dyDescent="0.15">
      <c r="B56">
        <f>+B52+1</f>
        <v>5</v>
      </c>
      <c r="C56" t="s">
        <v>8</v>
      </c>
      <c r="D56" s="4" t="str">
        <f ca="1">VLOOKUP(B56,tc,2)</f>
        <v>87－</v>
      </c>
      <c r="E56" s="8" t="str">
        <f ca="1">VLOOKUP(B56,tc,3)</f>
        <v>9</v>
      </c>
      <c r="F56" s="6" t="str">
        <f ca="1">VLOOKUP(B56,tc,4)</f>
        <v>＝78</v>
      </c>
      <c r="I56">
        <f>+I52+1</f>
        <v>14</v>
      </c>
      <c r="J56" t="s">
        <v>8</v>
      </c>
      <c r="K56" s="4" t="str">
        <f ca="1">VLOOKUP(I56,tc,2)</f>
        <v>135÷</v>
      </c>
      <c r="L56" s="8" t="str">
        <f ca="1">VLOOKUP(I56,tc,3)</f>
        <v>9</v>
      </c>
      <c r="M56" s="6" t="str">
        <f ca="1">VLOOKUP(I56,tc,4)</f>
        <v>＝15</v>
      </c>
    </row>
    <row r="57" spans="2:13" ht="23.25" customHeight="1" x14ac:dyDescent="0.15">
      <c r="D57" s="4"/>
      <c r="E57" s="9"/>
      <c r="F57" s="6"/>
      <c r="K57" s="4"/>
      <c r="L57" s="9"/>
      <c r="M57" s="6"/>
    </row>
    <row r="58" spans="2:13" ht="23.25" customHeight="1" x14ac:dyDescent="0.15">
      <c r="D58" s="4"/>
      <c r="E58" s="9"/>
      <c r="F58" s="6"/>
      <c r="K58" s="4"/>
      <c r="L58" s="9"/>
      <c r="M58" s="6"/>
    </row>
    <row r="59" spans="2:13" ht="23.25" customHeight="1" x14ac:dyDescent="0.15">
      <c r="E59" s="10"/>
      <c r="L59" s="10"/>
    </row>
    <row r="60" spans="2:13" ht="23.25" customHeight="1" x14ac:dyDescent="0.15">
      <c r="B60">
        <f>+B56+1</f>
        <v>6</v>
      </c>
      <c r="C60" t="s">
        <v>8</v>
      </c>
      <c r="D60" s="4" t="str">
        <f ca="1">VLOOKUP(B60,tc,2)</f>
        <v>89－</v>
      </c>
      <c r="E60" s="8" t="str">
        <f ca="1">VLOOKUP(B60,tc,3)</f>
        <v>46</v>
      </c>
      <c r="F60" s="6" t="str">
        <f ca="1">VLOOKUP(B60,tc,4)</f>
        <v>＝43</v>
      </c>
      <c r="I60">
        <f>+I56+1</f>
        <v>15</v>
      </c>
      <c r="J60" t="s">
        <v>8</v>
      </c>
      <c r="K60" s="4" t="str">
        <f ca="1">VLOOKUP(I60,tc,2)</f>
        <v>162÷</v>
      </c>
      <c r="L60" s="8" t="str">
        <f ca="1">VLOOKUP(I60,tc,3)</f>
        <v>18</v>
      </c>
      <c r="M60" s="6" t="str">
        <f ca="1">VLOOKUP(I60,tc,4)</f>
        <v>＝9</v>
      </c>
    </row>
    <row r="61" spans="2:13" ht="23.25" customHeight="1" x14ac:dyDescent="0.15">
      <c r="D61" s="4"/>
      <c r="E61" s="9"/>
      <c r="F61" s="6"/>
      <c r="K61" s="4"/>
      <c r="L61" s="9"/>
      <c r="M61" s="6"/>
    </row>
    <row r="62" spans="2:13" ht="23.25" customHeight="1" x14ac:dyDescent="0.15">
      <c r="D62" s="4"/>
      <c r="E62" s="9"/>
      <c r="F62" s="6"/>
      <c r="K62" s="4"/>
      <c r="L62" s="9"/>
      <c r="M62" s="6"/>
    </row>
    <row r="63" spans="2:13" ht="23.25" customHeight="1" x14ac:dyDescent="0.15">
      <c r="E63" s="10"/>
      <c r="L63" s="10"/>
    </row>
    <row r="64" spans="2:13" ht="23.25" customHeight="1" x14ac:dyDescent="0.15">
      <c r="B64">
        <f>+B60+1</f>
        <v>7</v>
      </c>
      <c r="C64" t="s">
        <v>8</v>
      </c>
      <c r="D64" s="4" t="str">
        <f>VLOOKUP(B64,tc,2)</f>
        <v/>
      </c>
      <c r="E64" s="8" t="str">
        <f ca="1">VLOOKUP(B64,tc,3)</f>
        <v>5</v>
      </c>
      <c r="F64" s="6" t="str">
        <f ca="1">VLOOKUP(B64,tc,4)</f>
        <v>－1＝4</v>
      </c>
      <c r="I64">
        <f>+I60+1</f>
        <v>16</v>
      </c>
      <c r="J64" t="s">
        <v>8</v>
      </c>
      <c r="K64" s="4" t="str">
        <f>VLOOKUP(I64,tc,2)</f>
        <v/>
      </c>
      <c r="L64" s="8" t="str">
        <f ca="1">VLOOKUP(I64,tc,3)</f>
        <v>72</v>
      </c>
      <c r="M64" s="6" t="str">
        <f ca="1">VLOOKUP(I64,tc,4)</f>
        <v>÷8＝9</v>
      </c>
    </row>
    <row r="65" spans="2:13" ht="23.25" customHeight="1" x14ac:dyDescent="0.15">
      <c r="D65" s="4"/>
      <c r="E65" s="9"/>
      <c r="F65" s="6"/>
      <c r="K65" s="4"/>
      <c r="L65" s="9"/>
      <c r="M65" s="6"/>
    </row>
    <row r="66" spans="2:13" ht="23.25" customHeight="1" x14ac:dyDescent="0.15">
      <c r="D66" s="4"/>
      <c r="E66" s="9"/>
      <c r="F66" s="6"/>
      <c r="K66" s="4"/>
      <c r="L66" s="9"/>
      <c r="M66" s="6"/>
    </row>
    <row r="67" spans="2:13" ht="23.25" customHeight="1" x14ac:dyDescent="0.15">
      <c r="E67" s="10"/>
      <c r="L67" s="10"/>
    </row>
    <row r="68" spans="2:13" ht="23.25" customHeight="1" x14ac:dyDescent="0.15">
      <c r="B68">
        <f>+B64+1</f>
        <v>8</v>
      </c>
      <c r="C68" t="s">
        <v>8</v>
      </c>
      <c r="D68" s="4" t="str">
        <f>VLOOKUP(B68,tc,2)</f>
        <v/>
      </c>
      <c r="E68" s="8" t="str">
        <f ca="1">VLOOKUP(B68,tc,3)</f>
        <v>58</v>
      </c>
      <c r="F68" s="6" t="str">
        <f ca="1">VLOOKUP(B68,tc,4)</f>
        <v>－3＝55</v>
      </c>
      <c r="I68">
        <f>+I64+1</f>
        <v>17</v>
      </c>
      <c r="J68" t="s">
        <v>8</v>
      </c>
      <c r="K68" s="4" t="str">
        <f>VLOOKUP(I68,tc,2)</f>
        <v/>
      </c>
      <c r="L68" s="8" t="str">
        <f ca="1">VLOOKUP(I68,tc,3)</f>
        <v>112</v>
      </c>
      <c r="M68" s="6" t="str">
        <f ca="1">VLOOKUP(I68,tc,4)</f>
        <v>÷7＝16</v>
      </c>
    </row>
    <row r="69" spans="2:13" ht="23.25" customHeight="1" x14ac:dyDescent="0.15">
      <c r="D69" s="4"/>
      <c r="E69" s="9"/>
      <c r="F69" s="6"/>
      <c r="K69" s="4"/>
      <c r="L69" s="9"/>
      <c r="M69" s="6"/>
    </row>
    <row r="70" spans="2:13" ht="23.25" customHeight="1" x14ac:dyDescent="0.15">
      <c r="D70" s="4"/>
      <c r="E70" s="9"/>
      <c r="F70" s="6"/>
      <c r="K70" s="4"/>
      <c r="L70" s="9"/>
      <c r="M70" s="6"/>
    </row>
    <row r="71" spans="2:13" ht="23.25" customHeight="1" x14ac:dyDescent="0.15">
      <c r="E71" s="10"/>
      <c r="L71" s="10"/>
    </row>
    <row r="72" spans="2:13" ht="23.25" customHeight="1" x14ac:dyDescent="0.15">
      <c r="B72">
        <f>+B68+1</f>
        <v>9</v>
      </c>
      <c r="C72" t="s">
        <v>8</v>
      </c>
      <c r="D72" s="4" t="str">
        <f>VLOOKUP(B72,tc,2)</f>
        <v/>
      </c>
      <c r="E72" s="8" t="str">
        <f ca="1">VLOOKUP(B72,tc,3)</f>
        <v>60</v>
      </c>
      <c r="F72" s="6" t="str">
        <f ca="1">VLOOKUP(B72,tc,4)</f>
        <v>－29＝31</v>
      </c>
      <c r="I72">
        <f>+I68+1</f>
        <v>18</v>
      </c>
      <c r="J72" t="s">
        <v>8</v>
      </c>
      <c r="K72" s="4" t="str">
        <f>VLOOKUP(I72,tc,2)</f>
        <v/>
      </c>
      <c r="L72" s="8" t="str">
        <f ca="1">VLOOKUP(I72,tc,3)</f>
        <v>78</v>
      </c>
      <c r="M72" s="6" t="str">
        <f ca="1">VLOOKUP(I72,tc,4)</f>
        <v>÷13＝6</v>
      </c>
    </row>
    <row r="73" spans="2:13" ht="22.5" customHeight="1" x14ac:dyDescent="0.15"/>
    <row r="74" spans="2:13" ht="22.5" customHeight="1" x14ac:dyDescent="0.15"/>
    <row r="75" spans="2:13" ht="22.5" customHeight="1" x14ac:dyDescent="0.15"/>
    <row r="76" spans="2:13" ht="22.5" customHeight="1" x14ac:dyDescent="0.15"/>
    <row r="77" spans="2:13" ht="22.5" customHeight="1" x14ac:dyDescent="0.15"/>
    <row r="78" spans="2:13" ht="22.5" customHeight="1" x14ac:dyDescent="0.15"/>
  </sheetData>
  <mergeCells count="2">
    <mergeCell ref="E1:K1"/>
    <mergeCell ref="E38:K38"/>
  </mergeCells>
  <phoneticPr fontId="1"/>
  <pageMargins left="0.37" right="0.33" top="0.36" bottom="0.42" header="0.3" footer="0.3"/>
  <pageSetup paperSize="9" orientation="portrait" horizontalDpi="0" verticalDpi="0" r:id="rId1"/>
  <rowBreaks count="1" manualBreakCount="1">
    <brk id="37" min="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28045-3708-4069-B0EE-8D11FBD73079}">
  <sheetPr>
    <tabColor rgb="FF00B0F0"/>
  </sheetPr>
  <dimension ref="B1:Q78"/>
  <sheetViews>
    <sheetView zoomScale="115" zoomScaleNormal="115" workbookViewId="0">
      <selection activeCell="G45" sqref="G45"/>
    </sheetView>
  </sheetViews>
  <sheetFormatPr defaultRowHeight="12" x14ac:dyDescent="0.15"/>
  <cols>
    <col min="2" max="2" width="3" customWidth="1"/>
    <col min="3" max="3" width="3.5703125" customWidth="1"/>
    <col min="4" max="4" width="12.85546875" customWidth="1"/>
    <col min="5" max="5" width="7.140625" customWidth="1"/>
    <col min="6" max="6" width="12.85546875" customWidth="1"/>
    <col min="7" max="7" width="11.42578125" customWidth="1"/>
    <col min="8" max="8" width="3.5703125" customWidth="1"/>
    <col min="9" max="9" width="4.28515625" customWidth="1"/>
    <col min="10" max="10" width="3.5703125" customWidth="1"/>
    <col min="11" max="11" width="12.85546875" customWidth="1"/>
    <col min="12" max="12" width="7.140625" customWidth="1"/>
    <col min="13" max="13" width="12.85546875" customWidth="1"/>
    <col min="14" max="14" width="11.42578125" customWidth="1"/>
    <col min="16" max="16" width="5.7109375" customWidth="1"/>
  </cols>
  <sheetData>
    <row r="1" spans="2:17" ht="17.25" x14ac:dyDescent="0.15">
      <c r="E1" s="16" t="s">
        <v>27</v>
      </c>
      <c r="F1" s="16"/>
      <c r="G1" s="16"/>
      <c r="H1" s="16"/>
      <c r="I1" s="16"/>
      <c r="J1" s="16"/>
      <c r="K1" s="16"/>
    </row>
    <row r="2" spans="2:17" ht="12.75" thickBot="1" x14ac:dyDescent="0.2"/>
    <row r="3" spans="2:17" ht="23.25" customHeight="1" thickTop="1" thickBot="1" x14ac:dyDescent="0.2">
      <c r="B3">
        <v>1</v>
      </c>
      <c r="C3" t="s">
        <v>8</v>
      </c>
      <c r="D3" s="4" t="str">
        <f ca="1">VLOOKUP(B3,sc,2)</f>
        <v>7＋</v>
      </c>
      <c r="E3" s="8"/>
      <c r="F3" s="6" t="str">
        <f ca="1">VLOOKUP(B3,sc,4)</f>
        <v>＝9</v>
      </c>
      <c r="I3">
        <v>10</v>
      </c>
      <c r="J3" t="s">
        <v>8</v>
      </c>
      <c r="K3" s="4" t="str">
        <f ca="1">VLOOKUP(I3,sc,2)</f>
        <v>18×</v>
      </c>
      <c r="L3" s="8"/>
      <c r="M3" s="6" t="str">
        <f ca="1">VLOOKUP(I3,sc,4)</f>
        <v>＝162</v>
      </c>
      <c r="P3" s="14" t="s">
        <v>18</v>
      </c>
      <c r="Q3" s="15" t="s">
        <v>19</v>
      </c>
    </row>
    <row r="4" spans="2:17" ht="15" customHeight="1" thickTop="1" x14ac:dyDescent="0.15">
      <c r="D4" s="4"/>
      <c r="E4" s="9"/>
      <c r="F4" s="6"/>
      <c r="K4" s="4"/>
      <c r="L4" s="9"/>
      <c r="M4" s="6"/>
    </row>
    <row r="5" spans="2:17" ht="23.25" customHeight="1" x14ac:dyDescent="0.15">
      <c r="D5" s="17" t="s">
        <v>25</v>
      </c>
      <c r="E5" s="8"/>
      <c r="F5" s="6" t="s">
        <v>26</v>
      </c>
      <c r="K5" s="17" t="s">
        <v>25</v>
      </c>
      <c r="L5" s="8"/>
      <c r="M5" s="6" t="s">
        <v>26</v>
      </c>
    </row>
    <row r="6" spans="2:17" ht="30" customHeight="1" x14ac:dyDescent="0.15">
      <c r="E6" s="10"/>
      <c r="L6" s="10"/>
    </row>
    <row r="7" spans="2:17" ht="23.25" customHeight="1" x14ac:dyDescent="0.15">
      <c r="B7">
        <f>+B3+1</f>
        <v>2</v>
      </c>
      <c r="C7" t="s">
        <v>8</v>
      </c>
      <c r="D7" s="4" t="str">
        <f ca="1">VLOOKUP(B7,sc,2)</f>
        <v>13－</v>
      </c>
      <c r="E7" s="8"/>
      <c r="F7" s="6" t="str">
        <f ca="1">VLOOKUP(B7,sc,4)</f>
        <v>＝6</v>
      </c>
      <c r="I7">
        <f>+I3+1</f>
        <v>11</v>
      </c>
      <c r="J7" t="s">
        <v>8</v>
      </c>
      <c r="K7" s="4" t="str">
        <f ca="1">VLOOKUP(I7,sc,2)</f>
        <v>135÷</v>
      </c>
      <c r="L7" s="8"/>
      <c r="M7" s="6" t="str">
        <f ca="1">VLOOKUP(I7,sc,4)</f>
        <v>＝15</v>
      </c>
    </row>
    <row r="8" spans="2:17" ht="15" customHeight="1" x14ac:dyDescent="0.15">
      <c r="D8" s="4"/>
      <c r="E8" s="9"/>
      <c r="F8" s="6"/>
      <c r="K8" s="4"/>
      <c r="L8" s="9"/>
      <c r="M8" s="6"/>
    </row>
    <row r="9" spans="2:17" ht="23.25" customHeight="1" x14ac:dyDescent="0.15">
      <c r="D9" s="17" t="s">
        <v>25</v>
      </c>
      <c r="E9" s="8"/>
      <c r="F9" s="6" t="s">
        <v>26</v>
      </c>
      <c r="K9" s="17" t="s">
        <v>25</v>
      </c>
      <c r="L9" s="8"/>
      <c r="M9" s="6" t="s">
        <v>26</v>
      </c>
    </row>
    <row r="10" spans="2:17" ht="30" customHeight="1" x14ac:dyDescent="0.15">
      <c r="E10" s="10"/>
      <c r="L10" s="10"/>
    </row>
    <row r="11" spans="2:17" ht="23.25" customHeight="1" x14ac:dyDescent="0.15">
      <c r="B11">
        <f>+B7+1</f>
        <v>3</v>
      </c>
      <c r="C11" t="s">
        <v>8</v>
      </c>
      <c r="D11" s="4" t="str">
        <f>VLOOKUP(B11,sc,2)</f>
        <v/>
      </c>
      <c r="E11" s="8"/>
      <c r="F11" s="6" t="str">
        <f ca="1">VLOOKUP(B11,sc,4)</f>
        <v>－1＝4</v>
      </c>
      <c r="I11">
        <f>+I7+1</f>
        <v>12</v>
      </c>
      <c r="J11" t="s">
        <v>8</v>
      </c>
      <c r="K11" s="4" t="str">
        <f>VLOOKUP(I11,sc,2)</f>
        <v/>
      </c>
      <c r="L11" s="8"/>
      <c r="M11" s="6" t="str">
        <f ca="1">VLOOKUP(I11,sc,4)</f>
        <v>÷7＝16</v>
      </c>
    </row>
    <row r="12" spans="2:17" ht="15" customHeight="1" x14ac:dyDescent="0.15">
      <c r="D12" s="4"/>
      <c r="E12" s="9"/>
      <c r="F12" s="6"/>
      <c r="K12" s="4"/>
      <c r="L12" s="9"/>
      <c r="M12" s="6"/>
    </row>
    <row r="13" spans="2:17" ht="23.25" customHeight="1" x14ac:dyDescent="0.15">
      <c r="D13" s="17" t="s">
        <v>25</v>
      </c>
      <c r="E13" s="8"/>
      <c r="F13" s="6" t="s">
        <v>26</v>
      </c>
      <c r="K13" s="17" t="s">
        <v>25</v>
      </c>
      <c r="L13" s="8"/>
      <c r="M13" s="6" t="s">
        <v>26</v>
      </c>
    </row>
    <row r="14" spans="2:17" ht="30" customHeight="1" x14ac:dyDescent="0.15">
      <c r="E14" s="10"/>
      <c r="L14" s="10"/>
    </row>
    <row r="15" spans="2:17" ht="23.25" customHeight="1" x14ac:dyDescent="0.15">
      <c r="B15">
        <f>+B11+1</f>
        <v>4</v>
      </c>
      <c r="C15" t="s">
        <v>8</v>
      </c>
      <c r="D15" s="4" t="str">
        <f ca="1">VLOOKUP(B15,sc,2)</f>
        <v>6×</v>
      </c>
      <c r="E15" s="8"/>
      <c r="F15" s="6" t="str">
        <f ca="1">VLOOKUP(B15,sc,4)</f>
        <v>＝48</v>
      </c>
      <c r="I15">
        <f>+I11+1</f>
        <v>13</v>
      </c>
      <c r="J15" t="s">
        <v>8</v>
      </c>
      <c r="K15" s="4" t="str">
        <f ca="1">VLOOKUP(I15,sc,2)</f>
        <v>43＋</v>
      </c>
      <c r="L15" s="8"/>
      <c r="M15" s="6" t="str">
        <f ca="1">VLOOKUP(I15,sc,4)</f>
        <v>＝77</v>
      </c>
    </row>
    <row r="16" spans="2:17" ht="15.75" customHeight="1" x14ac:dyDescent="0.15">
      <c r="D16" s="4"/>
      <c r="E16" s="9"/>
      <c r="F16" s="6"/>
      <c r="K16" s="4"/>
      <c r="L16" s="9"/>
      <c r="M16" s="6"/>
    </row>
    <row r="17" spans="2:13" ht="23.25" customHeight="1" x14ac:dyDescent="0.15">
      <c r="D17" s="17" t="s">
        <v>25</v>
      </c>
      <c r="E17" s="8"/>
      <c r="F17" s="6" t="s">
        <v>26</v>
      </c>
      <c r="K17" s="17" t="s">
        <v>25</v>
      </c>
      <c r="L17" s="8"/>
      <c r="M17" s="6" t="s">
        <v>26</v>
      </c>
    </row>
    <row r="18" spans="2:13" ht="30" customHeight="1" x14ac:dyDescent="0.15">
      <c r="E18" s="10"/>
      <c r="L18" s="10"/>
    </row>
    <row r="19" spans="2:13" ht="23.25" customHeight="1" x14ac:dyDescent="0.15">
      <c r="B19">
        <f>+B15+1</f>
        <v>5</v>
      </c>
      <c r="C19" t="s">
        <v>8</v>
      </c>
      <c r="D19" s="4" t="str">
        <f ca="1">VLOOKUP(B19,sc,2)</f>
        <v>18÷</v>
      </c>
      <c r="E19" s="8"/>
      <c r="F19" s="6" t="str">
        <f ca="1">VLOOKUP(B19,sc,4)</f>
        <v>＝2</v>
      </c>
      <c r="I19">
        <f>+I15+1</f>
        <v>14</v>
      </c>
      <c r="J19" t="s">
        <v>8</v>
      </c>
      <c r="K19" s="4" t="str">
        <f ca="1">VLOOKUP(I19,sc,2)</f>
        <v>89－</v>
      </c>
      <c r="L19" s="8"/>
      <c r="M19" s="6" t="str">
        <f ca="1">VLOOKUP(I19,sc,4)</f>
        <v>＝43</v>
      </c>
    </row>
    <row r="20" spans="2:13" ht="14.25" customHeight="1" x14ac:dyDescent="0.15">
      <c r="D20" s="4"/>
      <c r="E20" s="9"/>
      <c r="F20" s="6"/>
      <c r="K20" s="4"/>
      <c r="L20" s="9"/>
      <c r="M20" s="6"/>
    </row>
    <row r="21" spans="2:13" ht="23.25" customHeight="1" x14ac:dyDescent="0.15">
      <c r="D21" s="17" t="s">
        <v>25</v>
      </c>
      <c r="E21" s="8"/>
      <c r="F21" s="6" t="s">
        <v>26</v>
      </c>
      <c r="K21" s="17" t="s">
        <v>25</v>
      </c>
      <c r="L21" s="8"/>
      <c r="M21" s="6" t="s">
        <v>26</v>
      </c>
    </row>
    <row r="22" spans="2:13" ht="30" customHeight="1" x14ac:dyDescent="0.15">
      <c r="E22" s="10"/>
      <c r="L22" s="10"/>
    </row>
    <row r="23" spans="2:13" ht="23.25" customHeight="1" x14ac:dyDescent="0.15">
      <c r="B23">
        <f>+B19+1</f>
        <v>6</v>
      </c>
      <c r="C23" t="s">
        <v>8</v>
      </c>
      <c r="D23" s="4" t="str">
        <f>VLOOKUP(B23,sc,2)</f>
        <v/>
      </c>
      <c r="E23" s="8"/>
      <c r="F23" s="6" t="str">
        <f ca="1">VLOOKUP(B23,sc,4)</f>
        <v>÷8＝9</v>
      </c>
      <c r="I23">
        <f>+I19+1</f>
        <v>15</v>
      </c>
      <c r="J23" t="s">
        <v>8</v>
      </c>
      <c r="K23" s="4" t="str">
        <f>VLOOKUP(I23,sc,2)</f>
        <v/>
      </c>
      <c r="L23" s="8"/>
      <c r="M23" s="6" t="str">
        <f ca="1">VLOOKUP(I23,sc,4)</f>
        <v>－29＝31</v>
      </c>
    </row>
    <row r="24" spans="2:13" ht="14.25" customHeight="1" x14ac:dyDescent="0.15">
      <c r="D24" s="4"/>
      <c r="E24" s="9"/>
      <c r="F24" s="6"/>
      <c r="K24" s="4"/>
      <c r="L24" s="9"/>
      <c r="M24" s="6"/>
    </row>
    <row r="25" spans="2:13" ht="23.25" customHeight="1" x14ac:dyDescent="0.15">
      <c r="D25" s="17" t="s">
        <v>25</v>
      </c>
      <c r="E25" s="8"/>
      <c r="F25" s="6" t="s">
        <v>26</v>
      </c>
      <c r="K25" s="17" t="s">
        <v>25</v>
      </c>
      <c r="L25" s="8"/>
      <c r="M25" s="6" t="s">
        <v>26</v>
      </c>
    </row>
    <row r="26" spans="2:13" ht="30" customHeight="1" x14ac:dyDescent="0.15">
      <c r="E26" s="10"/>
      <c r="L26" s="10"/>
    </row>
    <row r="27" spans="2:13" ht="23.25" customHeight="1" x14ac:dyDescent="0.15">
      <c r="B27">
        <f>+B23+1</f>
        <v>7</v>
      </c>
      <c r="C27" t="s">
        <v>8</v>
      </c>
      <c r="D27" s="4" t="str">
        <f ca="1">VLOOKUP(B27,sc,2)</f>
        <v>21＋</v>
      </c>
      <c r="E27" s="8"/>
      <c r="F27" s="6" t="str">
        <f ca="1">VLOOKUP(B27,sc,4)</f>
        <v>＝26</v>
      </c>
      <c r="I27">
        <f>+I23+1</f>
        <v>16</v>
      </c>
      <c r="J27" t="s">
        <v>8</v>
      </c>
      <c r="K27" s="4" t="str">
        <f ca="1">VLOOKUP(I27,sc,2)</f>
        <v>3×</v>
      </c>
      <c r="L27" s="8"/>
      <c r="M27" s="6" t="str">
        <f ca="1">VLOOKUP(I27,sc,4)</f>
        <v>＝54</v>
      </c>
    </row>
    <row r="28" spans="2:13" ht="15" customHeight="1" x14ac:dyDescent="0.15">
      <c r="D28" s="4"/>
      <c r="E28" s="9"/>
      <c r="F28" s="6"/>
      <c r="K28" s="4"/>
      <c r="L28" s="9"/>
      <c r="M28" s="6"/>
    </row>
    <row r="29" spans="2:13" ht="23.25" customHeight="1" x14ac:dyDescent="0.15">
      <c r="D29" s="17" t="s">
        <v>25</v>
      </c>
      <c r="E29" s="8"/>
      <c r="F29" s="6" t="s">
        <v>26</v>
      </c>
      <c r="K29" s="17" t="s">
        <v>25</v>
      </c>
      <c r="L29" s="8"/>
      <c r="M29" s="6" t="s">
        <v>26</v>
      </c>
    </row>
    <row r="30" spans="2:13" ht="29.25" customHeight="1" x14ac:dyDescent="0.15">
      <c r="E30" s="10"/>
      <c r="L30" s="10"/>
    </row>
    <row r="31" spans="2:13" ht="23.25" customHeight="1" x14ac:dyDescent="0.15">
      <c r="B31">
        <f>+B27+1</f>
        <v>8</v>
      </c>
      <c r="C31" t="s">
        <v>8</v>
      </c>
      <c r="D31" s="4" t="str">
        <f ca="1">VLOOKUP(B31,sc,2)</f>
        <v>87－</v>
      </c>
      <c r="E31" s="8"/>
      <c r="F31" s="6" t="str">
        <f ca="1">VLOOKUP(B31,sc,4)</f>
        <v>＝78</v>
      </c>
      <c r="I31">
        <f>+I27+1</f>
        <v>17</v>
      </c>
      <c r="J31" t="s">
        <v>8</v>
      </c>
      <c r="K31" s="4" t="str">
        <f ca="1">VLOOKUP(I31,sc,2)</f>
        <v>162÷</v>
      </c>
      <c r="L31" s="8"/>
      <c r="M31" s="6" t="str">
        <f ca="1">VLOOKUP(I31,sc,4)</f>
        <v>＝9</v>
      </c>
    </row>
    <row r="32" spans="2:13" ht="15.75" customHeight="1" x14ac:dyDescent="0.15">
      <c r="D32" s="4"/>
      <c r="E32" s="9"/>
      <c r="F32" s="6"/>
      <c r="K32" s="4"/>
      <c r="L32" s="9"/>
      <c r="M32" s="6"/>
    </row>
    <row r="33" spans="2:13" ht="23.25" customHeight="1" x14ac:dyDescent="0.15">
      <c r="D33" s="17" t="s">
        <v>25</v>
      </c>
      <c r="E33" s="8"/>
      <c r="F33" s="6" t="s">
        <v>26</v>
      </c>
      <c r="K33" s="17" t="s">
        <v>25</v>
      </c>
      <c r="L33" s="8"/>
      <c r="M33" s="6" t="s">
        <v>26</v>
      </c>
    </row>
    <row r="34" spans="2:13" ht="30" customHeight="1" x14ac:dyDescent="0.15">
      <c r="E34" s="10"/>
      <c r="L34" s="10"/>
    </row>
    <row r="35" spans="2:13" ht="23.25" customHeight="1" x14ac:dyDescent="0.15">
      <c r="B35">
        <f>+B31+1</f>
        <v>9</v>
      </c>
      <c r="C35" t="s">
        <v>8</v>
      </c>
      <c r="D35" s="4" t="str">
        <f>VLOOKUP(B35,sc,2)</f>
        <v/>
      </c>
      <c r="E35" s="8"/>
      <c r="F35" s="6" t="str">
        <f ca="1">VLOOKUP(B35,sc,4)</f>
        <v>－3＝55</v>
      </c>
      <c r="I35">
        <f>+I31+1</f>
        <v>18</v>
      </c>
      <c r="J35" t="s">
        <v>8</v>
      </c>
      <c r="K35" s="4" t="str">
        <f>VLOOKUP(I35,sc,2)</f>
        <v/>
      </c>
      <c r="L35" s="8"/>
      <c r="M35" s="6" t="str">
        <f ca="1">VLOOKUP(I35,sc,4)</f>
        <v>÷13＝6</v>
      </c>
    </row>
    <row r="36" spans="2:13" ht="15.75" customHeight="1" x14ac:dyDescent="0.15">
      <c r="D36" s="4"/>
      <c r="E36" s="9"/>
      <c r="F36" s="6"/>
      <c r="K36" s="4"/>
      <c r="L36" s="9"/>
      <c r="M36" s="6"/>
    </row>
    <row r="37" spans="2:13" ht="23.25" customHeight="1" x14ac:dyDescent="0.15">
      <c r="D37" s="17" t="s">
        <v>25</v>
      </c>
      <c r="E37" s="8"/>
      <c r="F37" s="6" t="s">
        <v>26</v>
      </c>
      <c r="K37" s="17" t="s">
        <v>25</v>
      </c>
      <c r="L37" s="8"/>
      <c r="M37" s="6" t="s">
        <v>26</v>
      </c>
    </row>
    <row r="38" spans="2:13" ht="17.25" x14ac:dyDescent="0.15">
      <c r="E38" s="16" t="s">
        <v>28</v>
      </c>
      <c r="F38" s="16"/>
      <c r="G38" s="16"/>
      <c r="H38" s="16"/>
      <c r="I38" s="16"/>
      <c r="J38" s="16"/>
      <c r="K38" s="16"/>
    </row>
    <row r="40" spans="2:13" ht="23.25" customHeight="1" x14ac:dyDescent="0.15">
      <c r="B40">
        <v>1</v>
      </c>
      <c r="C40" t="s">
        <v>8</v>
      </c>
      <c r="D40" s="4" t="str">
        <f ca="1">VLOOKUP(B40,sc,2)</f>
        <v>7＋</v>
      </c>
      <c r="E40" s="8" t="str">
        <f ca="1">VLOOKUP(B40,sc,3)</f>
        <v>2</v>
      </c>
      <c r="F40" s="6" t="str">
        <f ca="1">VLOOKUP(B40,sc,4)</f>
        <v>＝9</v>
      </c>
      <c r="I40">
        <v>10</v>
      </c>
      <c r="J40" t="s">
        <v>8</v>
      </c>
      <c r="K40" s="4" t="str">
        <f ca="1">VLOOKUP(I40,sc,2)</f>
        <v>18×</v>
      </c>
      <c r="L40" s="8" t="str">
        <f ca="1">VLOOKUP(I40,sc,3)</f>
        <v>9</v>
      </c>
      <c r="M40" s="6" t="str">
        <f ca="1">VLOOKUP(I40,sc,4)</f>
        <v>＝162</v>
      </c>
    </row>
    <row r="41" spans="2:13" ht="23.25" customHeight="1" x14ac:dyDescent="0.15">
      <c r="D41" s="4"/>
      <c r="E41" s="9"/>
      <c r="F41" s="6"/>
      <c r="K41" s="4"/>
      <c r="L41" s="9"/>
      <c r="M41" s="6"/>
    </row>
    <row r="42" spans="2:13" ht="23.25" customHeight="1" x14ac:dyDescent="0.15">
      <c r="D42" s="4"/>
      <c r="E42" s="9"/>
      <c r="F42" s="6"/>
      <c r="K42" s="4"/>
      <c r="L42" s="9"/>
      <c r="M42" s="6"/>
    </row>
    <row r="43" spans="2:13" ht="23.25" customHeight="1" x14ac:dyDescent="0.15">
      <c r="E43" s="10"/>
      <c r="L43" s="10"/>
    </row>
    <row r="44" spans="2:13" ht="23.25" customHeight="1" x14ac:dyDescent="0.15">
      <c r="B44">
        <f>+B40+1</f>
        <v>2</v>
      </c>
      <c r="C44" t="s">
        <v>8</v>
      </c>
      <c r="D44" s="4" t="str">
        <f ca="1">VLOOKUP(B44,sc,2)</f>
        <v>13－</v>
      </c>
      <c r="E44" s="8" t="str">
        <f ca="1">VLOOKUP(B44,sc,3)</f>
        <v>7</v>
      </c>
      <c r="F44" s="6" t="str">
        <f ca="1">VLOOKUP(B44,sc,4)</f>
        <v>＝6</v>
      </c>
      <c r="I44">
        <f>+I40+1</f>
        <v>11</v>
      </c>
      <c r="J44" t="s">
        <v>8</v>
      </c>
      <c r="K44" s="4" t="str">
        <f ca="1">VLOOKUP(I44,sc,2)</f>
        <v>135÷</v>
      </c>
      <c r="L44" s="8" t="str">
        <f ca="1">VLOOKUP(I44,sc,3)</f>
        <v>9</v>
      </c>
      <c r="M44" s="6" t="str">
        <f ca="1">VLOOKUP(I44,sc,4)</f>
        <v>＝15</v>
      </c>
    </row>
    <row r="45" spans="2:13" ht="23.25" customHeight="1" x14ac:dyDescent="0.15">
      <c r="D45" s="4"/>
      <c r="E45" s="9"/>
      <c r="F45" s="6"/>
      <c r="K45" s="4"/>
      <c r="L45" s="9"/>
      <c r="M45" s="6"/>
    </row>
    <row r="46" spans="2:13" ht="23.25" customHeight="1" x14ac:dyDescent="0.15">
      <c r="D46" s="4"/>
      <c r="E46" s="9"/>
      <c r="F46" s="6"/>
      <c r="K46" s="4"/>
      <c r="L46" s="9"/>
      <c r="M46" s="6"/>
    </row>
    <row r="47" spans="2:13" ht="23.25" customHeight="1" x14ac:dyDescent="0.15">
      <c r="E47" s="10"/>
      <c r="L47" s="10"/>
    </row>
    <row r="48" spans="2:13" ht="23.25" customHeight="1" x14ac:dyDescent="0.15">
      <c r="B48">
        <f>+B44+1</f>
        <v>3</v>
      </c>
      <c r="C48" t="s">
        <v>8</v>
      </c>
      <c r="D48" s="4" t="str">
        <f>VLOOKUP(B48,sc,2)</f>
        <v/>
      </c>
      <c r="E48" s="8" t="str">
        <f ca="1">VLOOKUP(B48,sc,3)</f>
        <v>5</v>
      </c>
      <c r="F48" s="6" t="str">
        <f ca="1">VLOOKUP(B48,sc,4)</f>
        <v>－1＝4</v>
      </c>
      <c r="I48">
        <f>+I44+1</f>
        <v>12</v>
      </c>
      <c r="J48" t="s">
        <v>8</v>
      </c>
      <c r="K48" s="4" t="str">
        <f>VLOOKUP(I48,sc,2)</f>
        <v/>
      </c>
      <c r="L48" s="8" t="str">
        <f ca="1">VLOOKUP(I48,sc,3)</f>
        <v>112</v>
      </c>
      <c r="M48" s="6" t="str">
        <f ca="1">VLOOKUP(I48,sc,4)</f>
        <v>÷7＝16</v>
      </c>
    </row>
    <row r="49" spans="2:13" ht="23.25" customHeight="1" x14ac:dyDescent="0.15">
      <c r="D49" s="4"/>
      <c r="E49" s="9"/>
      <c r="F49" s="6"/>
      <c r="K49" s="4"/>
      <c r="L49" s="9"/>
      <c r="M49" s="6"/>
    </row>
    <row r="50" spans="2:13" ht="23.25" customHeight="1" x14ac:dyDescent="0.15">
      <c r="D50" s="4"/>
      <c r="E50" s="9"/>
      <c r="F50" s="6"/>
      <c r="K50" s="4"/>
      <c r="L50" s="9"/>
      <c r="M50" s="6"/>
    </row>
    <row r="51" spans="2:13" ht="23.25" customHeight="1" x14ac:dyDescent="0.15">
      <c r="E51" s="10"/>
      <c r="L51" s="10"/>
    </row>
    <row r="52" spans="2:13" ht="23.25" customHeight="1" x14ac:dyDescent="0.15">
      <c r="B52">
        <f>+B48+1</f>
        <v>4</v>
      </c>
      <c r="C52" t="s">
        <v>8</v>
      </c>
      <c r="D52" s="4" t="str">
        <f ca="1">VLOOKUP(B52,sc,2)</f>
        <v>6×</v>
      </c>
      <c r="E52" s="8" t="str">
        <f ca="1">VLOOKUP(B52,sc,3)</f>
        <v>8</v>
      </c>
      <c r="F52" s="6" t="str">
        <f ca="1">VLOOKUP(B52,sc,4)</f>
        <v>＝48</v>
      </c>
      <c r="I52">
        <f>+I48+1</f>
        <v>13</v>
      </c>
      <c r="J52" t="s">
        <v>8</v>
      </c>
      <c r="K52" s="4" t="str">
        <f ca="1">VLOOKUP(I52,sc,2)</f>
        <v>43＋</v>
      </c>
      <c r="L52" s="8" t="str">
        <f ca="1">VLOOKUP(I52,sc,3)</f>
        <v>34</v>
      </c>
      <c r="M52" s="6" t="str">
        <f ca="1">VLOOKUP(I52,sc,4)</f>
        <v>＝77</v>
      </c>
    </row>
    <row r="53" spans="2:13" ht="23.25" customHeight="1" x14ac:dyDescent="0.15">
      <c r="D53" s="4"/>
      <c r="E53" s="9"/>
      <c r="F53" s="6"/>
      <c r="K53" s="4"/>
      <c r="L53" s="9"/>
      <c r="M53" s="6"/>
    </row>
    <row r="54" spans="2:13" ht="23.25" customHeight="1" x14ac:dyDescent="0.15">
      <c r="D54" s="4"/>
      <c r="E54" s="9"/>
      <c r="F54" s="6"/>
      <c r="K54" s="4"/>
      <c r="L54" s="9"/>
      <c r="M54" s="6"/>
    </row>
    <row r="55" spans="2:13" ht="23.25" customHeight="1" x14ac:dyDescent="0.15">
      <c r="E55" s="10"/>
      <c r="L55" s="10"/>
    </row>
    <row r="56" spans="2:13" ht="23.25" customHeight="1" x14ac:dyDescent="0.15">
      <c r="B56">
        <f>+B52+1</f>
        <v>5</v>
      </c>
      <c r="C56" t="s">
        <v>8</v>
      </c>
      <c r="D56" s="4" t="str">
        <f ca="1">VLOOKUP(B56,sc,2)</f>
        <v>18÷</v>
      </c>
      <c r="E56" s="8" t="str">
        <f ca="1">VLOOKUP(B56,sc,3)</f>
        <v>9</v>
      </c>
      <c r="F56" s="6" t="str">
        <f ca="1">VLOOKUP(B56,sc,4)</f>
        <v>＝2</v>
      </c>
      <c r="I56">
        <f>+I52+1</f>
        <v>14</v>
      </c>
      <c r="J56" t="s">
        <v>8</v>
      </c>
      <c r="K56" s="4" t="str">
        <f ca="1">VLOOKUP(I56,sc,2)</f>
        <v>89－</v>
      </c>
      <c r="L56" s="8" t="str">
        <f ca="1">VLOOKUP(I56,sc,3)</f>
        <v>46</v>
      </c>
      <c r="M56" s="6" t="str">
        <f ca="1">VLOOKUP(I56,sc,4)</f>
        <v>＝43</v>
      </c>
    </row>
    <row r="57" spans="2:13" ht="23.25" customHeight="1" x14ac:dyDescent="0.15">
      <c r="D57" s="4"/>
      <c r="E57" s="9"/>
      <c r="F57" s="6"/>
      <c r="K57" s="4"/>
      <c r="L57" s="9"/>
      <c r="M57" s="6"/>
    </row>
    <row r="58" spans="2:13" ht="23.25" customHeight="1" x14ac:dyDescent="0.15">
      <c r="D58" s="4"/>
      <c r="E58" s="9"/>
      <c r="F58" s="6"/>
      <c r="K58" s="4"/>
      <c r="L58" s="9"/>
      <c r="M58" s="6"/>
    </row>
    <row r="59" spans="2:13" ht="23.25" customHeight="1" x14ac:dyDescent="0.15">
      <c r="E59" s="10"/>
      <c r="L59" s="10"/>
    </row>
    <row r="60" spans="2:13" ht="23.25" customHeight="1" x14ac:dyDescent="0.15">
      <c r="B60">
        <f>+B56+1</f>
        <v>6</v>
      </c>
      <c r="C60" t="s">
        <v>8</v>
      </c>
      <c r="D60" s="4" t="str">
        <f>VLOOKUP(B60,sc,2)</f>
        <v/>
      </c>
      <c r="E60" s="8" t="str">
        <f ca="1">VLOOKUP(B60,sc,3)</f>
        <v>72</v>
      </c>
      <c r="F60" s="6" t="str">
        <f ca="1">VLOOKUP(B60,sc,4)</f>
        <v>÷8＝9</v>
      </c>
      <c r="I60">
        <f>+I56+1</f>
        <v>15</v>
      </c>
      <c r="J60" t="s">
        <v>8</v>
      </c>
      <c r="K60" s="4" t="str">
        <f>VLOOKUP(I60,sc,2)</f>
        <v/>
      </c>
      <c r="L60" s="8" t="str">
        <f ca="1">VLOOKUP(I60,sc,3)</f>
        <v>60</v>
      </c>
      <c r="M60" s="6" t="str">
        <f ca="1">VLOOKUP(I60,sc,4)</f>
        <v>－29＝31</v>
      </c>
    </row>
    <row r="61" spans="2:13" ht="23.25" customHeight="1" x14ac:dyDescent="0.15">
      <c r="D61" s="4"/>
      <c r="E61" s="9"/>
      <c r="F61" s="6"/>
      <c r="K61" s="4"/>
      <c r="L61" s="9"/>
      <c r="M61" s="6"/>
    </row>
    <row r="62" spans="2:13" ht="23.25" customHeight="1" x14ac:dyDescent="0.15">
      <c r="D62" s="4"/>
      <c r="E62" s="9"/>
      <c r="F62" s="6"/>
      <c r="K62" s="4"/>
      <c r="L62" s="9"/>
      <c r="M62" s="6"/>
    </row>
    <row r="63" spans="2:13" ht="23.25" customHeight="1" x14ac:dyDescent="0.15">
      <c r="E63" s="10"/>
      <c r="L63" s="10"/>
    </row>
    <row r="64" spans="2:13" ht="23.25" customHeight="1" x14ac:dyDescent="0.15">
      <c r="B64">
        <f>+B60+1</f>
        <v>7</v>
      </c>
      <c r="C64" t="s">
        <v>8</v>
      </c>
      <c r="D64" s="4" t="str">
        <f ca="1">VLOOKUP(B64,sc,2)</f>
        <v>21＋</v>
      </c>
      <c r="E64" s="8" t="str">
        <f ca="1">VLOOKUP(B64,sc,3)</f>
        <v>5</v>
      </c>
      <c r="F64" s="6" t="str">
        <f ca="1">VLOOKUP(B64,sc,4)</f>
        <v>＝26</v>
      </c>
      <c r="I64">
        <f>+I60+1</f>
        <v>16</v>
      </c>
      <c r="J64" t="s">
        <v>8</v>
      </c>
      <c r="K64" s="4" t="str">
        <f ca="1">VLOOKUP(I64,sc,2)</f>
        <v>3×</v>
      </c>
      <c r="L64" s="8" t="str">
        <f ca="1">VLOOKUP(I64,sc,3)</f>
        <v>18</v>
      </c>
      <c r="M64" s="6" t="str">
        <f ca="1">VLOOKUP(I64,sc,4)</f>
        <v>＝54</v>
      </c>
    </row>
    <row r="65" spans="2:13" ht="23.25" customHeight="1" x14ac:dyDescent="0.15">
      <c r="D65" s="4"/>
      <c r="E65" s="9"/>
      <c r="F65" s="6"/>
      <c r="K65" s="4"/>
      <c r="L65" s="9"/>
      <c r="M65" s="6"/>
    </row>
    <row r="66" spans="2:13" ht="23.25" customHeight="1" x14ac:dyDescent="0.15">
      <c r="D66" s="4"/>
      <c r="E66" s="9"/>
      <c r="F66" s="6"/>
      <c r="K66" s="4"/>
      <c r="L66" s="9"/>
      <c r="M66" s="6"/>
    </row>
    <row r="67" spans="2:13" ht="23.25" customHeight="1" x14ac:dyDescent="0.15">
      <c r="E67" s="10"/>
      <c r="L67" s="10"/>
    </row>
    <row r="68" spans="2:13" ht="23.25" customHeight="1" x14ac:dyDescent="0.15">
      <c r="B68">
        <f>+B64+1</f>
        <v>8</v>
      </c>
      <c r="C68" t="s">
        <v>8</v>
      </c>
      <c r="D68" s="4" t="str">
        <f ca="1">VLOOKUP(B68,sc,2)</f>
        <v>87－</v>
      </c>
      <c r="E68" s="8" t="str">
        <f ca="1">VLOOKUP(B68,sc,3)</f>
        <v>9</v>
      </c>
      <c r="F68" s="6" t="str">
        <f ca="1">VLOOKUP(B68,sc,4)</f>
        <v>＝78</v>
      </c>
      <c r="I68">
        <f>+I64+1</f>
        <v>17</v>
      </c>
      <c r="J68" t="s">
        <v>8</v>
      </c>
      <c r="K68" s="4" t="str">
        <f ca="1">VLOOKUP(I68,sc,2)</f>
        <v>162÷</v>
      </c>
      <c r="L68" s="8" t="str">
        <f ca="1">VLOOKUP(I68,sc,3)</f>
        <v>18</v>
      </c>
      <c r="M68" s="6" t="str">
        <f ca="1">VLOOKUP(I68,sc,4)</f>
        <v>＝9</v>
      </c>
    </row>
    <row r="69" spans="2:13" ht="23.25" customHeight="1" x14ac:dyDescent="0.15">
      <c r="D69" s="4"/>
      <c r="E69" s="9"/>
      <c r="F69" s="6"/>
      <c r="K69" s="4"/>
      <c r="L69" s="9"/>
      <c r="M69" s="6"/>
    </row>
    <row r="70" spans="2:13" ht="23.25" customHeight="1" x14ac:dyDescent="0.15">
      <c r="D70" s="4"/>
      <c r="E70" s="9"/>
      <c r="F70" s="6"/>
      <c r="K70" s="4"/>
      <c r="L70" s="9"/>
      <c r="M70" s="6"/>
    </row>
    <row r="71" spans="2:13" ht="23.25" customHeight="1" x14ac:dyDescent="0.15">
      <c r="E71" s="10"/>
      <c r="L71" s="10"/>
    </row>
    <row r="72" spans="2:13" ht="23.25" customHeight="1" x14ac:dyDescent="0.15">
      <c r="B72">
        <f>+B68+1</f>
        <v>9</v>
      </c>
      <c r="C72" t="s">
        <v>8</v>
      </c>
      <c r="D72" s="4" t="str">
        <f>VLOOKUP(B72,sc,2)</f>
        <v/>
      </c>
      <c r="E72" s="8" t="str">
        <f ca="1">VLOOKUP(B72,sc,3)</f>
        <v>58</v>
      </c>
      <c r="F72" s="6" t="str">
        <f ca="1">VLOOKUP(B72,sc,4)</f>
        <v>－3＝55</v>
      </c>
      <c r="I72">
        <f>+I68+1</f>
        <v>18</v>
      </c>
      <c r="J72" t="s">
        <v>8</v>
      </c>
      <c r="K72" s="4" t="str">
        <f>VLOOKUP(I72,sc,2)</f>
        <v/>
      </c>
      <c r="L72" s="8" t="str">
        <f ca="1">VLOOKUP(I72,sc,3)</f>
        <v>78</v>
      </c>
      <c r="M72" s="6" t="str">
        <f ca="1">VLOOKUP(I72,sc,4)</f>
        <v>÷13＝6</v>
      </c>
    </row>
    <row r="73" spans="2:13" ht="22.5" customHeight="1" x14ac:dyDescent="0.15"/>
    <row r="74" spans="2:13" ht="22.5" customHeight="1" x14ac:dyDescent="0.15"/>
    <row r="75" spans="2:13" ht="22.5" customHeight="1" x14ac:dyDescent="0.15"/>
    <row r="76" spans="2:13" ht="22.5" customHeight="1" x14ac:dyDescent="0.15"/>
    <row r="77" spans="2:13" ht="22.5" customHeight="1" x14ac:dyDescent="0.15"/>
    <row r="78" spans="2:13" ht="22.5" customHeight="1" x14ac:dyDescent="0.15"/>
  </sheetData>
  <mergeCells count="2">
    <mergeCell ref="E1:K1"/>
    <mergeCell ref="E38:K38"/>
  </mergeCells>
  <phoneticPr fontId="1"/>
  <pageMargins left="0.37" right="0.33" top="0.36" bottom="0.42" header="0.3" footer="0.3"/>
  <pageSetup paperSize="9" orientation="portrait" horizontalDpi="0" verticalDpi="0" r:id="rId1"/>
  <rowBreaks count="1" manualBreakCount="1">
    <brk id="37" min="1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860DD-8357-437E-9213-1FAD660A0183}">
  <sheetPr>
    <tabColor rgb="FFFF0000"/>
  </sheetPr>
  <dimension ref="B1:Q76"/>
  <sheetViews>
    <sheetView zoomScale="115" zoomScaleNormal="115" workbookViewId="0">
      <selection activeCell="Q9" sqref="Q9"/>
    </sheetView>
  </sheetViews>
  <sheetFormatPr defaultRowHeight="12" x14ac:dyDescent="0.15"/>
  <cols>
    <col min="2" max="2" width="3" customWidth="1"/>
    <col min="3" max="3" width="3.5703125" customWidth="1"/>
    <col min="4" max="4" width="12.85546875" customWidth="1"/>
    <col min="5" max="5" width="7.140625" customWidth="1"/>
    <col min="6" max="6" width="12.85546875" customWidth="1"/>
    <col min="7" max="7" width="11.42578125" customWidth="1"/>
    <col min="8" max="8" width="3.5703125" customWidth="1"/>
    <col min="9" max="9" width="4.28515625" customWidth="1"/>
    <col min="10" max="10" width="3.5703125" customWidth="1"/>
    <col min="11" max="11" width="12.85546875" customWidth="1"/>
    <col min="12" max="12" width="7.140625" customWidth="1"/>
    <col min="13" max="13" width="12.85546875" customWidth="1"/>
    <col min="14" max="14" width="11.42578125" customWidth="1"/>
    <col min="16" max="16" width="5.7109375" customWidth="1"/>
  </cols>
  <sheetData>
    <row r="1" spans="2:17" ht="17.25" x14ac:dyDescent="0.15">
      <c r="E1" s="16" t="s">
        <v>10</v>
      </c>
      <c r="F1" s="16"/>
      <c r="G1" s="16"/>
      <c r="H1" s="16"/>
      <c r="I1" s="16"/>
      <c r="J1" s="16"/>
      <c r="K1" s="16"/>
    </row>
    <row r="2" spans="2:17" ht="12.75" thickBot="1" x14ac:dyDescent="0.2"/>
    <row r="3" spans="2:17" ht="23.25" customHeight="1" thickTop="1" thickBot="1" x14ac:dyDescent="0.2">
      <c r="B3">
        <v>1</v>
      </c>
      <c r="C3" t="s">
        <v>8</v>
      </c>
      <c r="D3" s="4" t="str">
        <f ca="1">VLOOKUP(B3,ta,2)</f>
        <v>9＋</v>
      </c>
      <c r="E3" s="5"/>
      <c r="F3" s="6" t="str">
        <f ca="1">VLOOKUP(B3,ta,4)</f>
        <v>＝17</v>
      </c>
      <c r="I3">
        <v>10</v>
      </c>
      <c r="J3" t="s">
        <v>8</v>
      </c>
      <c r="K3" s="4" t="str">
        <f ca="1">VLOOKUP(I3,ta,2)</f>
        <v>14－40÷</v>
      </c>
      <c r="L3" s="5"/>
      <c r="M3" s="6" t="str">
        <f ca="1">VLOOKUP(I3,ta,4)</f>
        <v>＝9</v>
      </c>
      <c r="P3" s="14" t="s">
        <v>18</v>
      </c>
      <c r="Q3" s="15" t="s">
        <v>19</v>
      </c>
    </row>
    <row r="4" spans="2:17" ht="23.25" customHeight="1" thickTop="1" x14ac:dyDescent="0.15">
      <c r="D4" s="4"/>
      <c r="E4" s="7"/>
      <c r="F4" s="6"/>
      <c r="K4" s="4"/>
      <c r="L4" s="7"/>
      <c r="M4" s="6"/>
    </row>
    <row r="5" spans="2:17" ht="23.25" customHeight="1" x14ac:dyDescent="0.15">
      <c r="D5" s="4"/>
      <c r="E5" s="7"/>
      <c r="F5" s="6"/>
      <c r="K5" s="4"/>
      <c r="L5" s="7"/>
      <c r="M5" s="6"/>
    </row>
    <row r="6" spans="2:17" ht="23.25" customHeight="1" x14ac:dyDescent="0.15"/>
    <row r="7" spans="2:17" ht="23.25" customHeight="1" x14ac:dyDescent="0.15">
      <c r="B7">
        <f>+B3+1</f>
        <v>2</v>
      </c>
      <c r="C7" t="s">
        <v>8</v>
      </c>
      <c r="D7" s="4" t="str">
        <f ca="1">VLOOKUP(B7,ta,2)</f>
        <v>14－</v>
      </c>
      <c r="E7" s="5"/>
      <c r="F7" s="6" t="str">
        <f ca="1">VLOOKUP(B7,ta,4)</f>
        <v>＝5</v>
      </c>
      <c r="I7">
        <f>+I3+1</f>
        <v>11</v>
      </c>
      <c r="J7" t="s">
        <v>8</v>
      </c>
      <c r="K7" s="4" t="str">
        <f ca="1">VLOOKUP(I7,ta,2)</f>
        <v>7×(</v>
      </c>
      <c r="L7" s="5"/>
      <c r="M7" s="6" t="str">
        <f ca="1">VLOOKUP(I7,ta,4)</f>
        <v>－8)＝56</v>
      </c>
    </row>
    <row r="8" spans="2:17" ht="23.25" customHeight="1" x14ac:dyDescent="0.15">
      <c r="D8" s="4"/>
      <c r="E8" s="7"/>
      <c r="F8" s="6"/>
      <c r="K8" s="4"/>
      <c r="L8" s="7"/>
      <c r="M8" s="6"/>
    </row>
    <row r="9" spans="2:17" ht="23.25" customHeight="1" x14ac:dyDescent="0.15">
      <c r="D9" s="4"/>
      <c r="E9" s="7"/>
      <c r="F9" s="6"/>
      <c r="K9" s="4"/>
      <c r="L9" s="7"/>
      <c r="M9" s="6"/>
    </row>
    <row r="10" spans="2:17" ht="23.25" customHeight="1" x14ac:dyDescent="0.15"/>
    <row r="11" spans="2:17" ht="23.25" customHeight="1" x14ac:dyDescent="0.15">
      <c r="B11">
        <f>+B7+1</f>
        <v>3</v>
      </c>
      <c r="C11" t="s">
        <v>8</v>
      </c>
      <c r="D11" s="4" t="str">
        <f>VLOOKUP(B11,ta,2)</f>
        <v/>
      </c>
      <c r="E11" s="5"/>
      <c r="F11" s="6" t="str">
        <f ca="1">VLOOKUP(B11,ta,4)</f>
        <v>－11＝10</v>
      </c>
      <c r="I11">
        <f>+I7+1</f>
        <v>12</v>
      </c>
      <c r="J11" t="s">
        <v>8</v>
      </c>
      <c r="K11" s="4" t="str">
        <f ca="1">VLOOKUP(I11,ta,2)</f>
        <v>9×</v>
      </c>
      <c r="L11" s="5"/>
      <c r="M11" s="6" t="str">
        <f ca="1">VLOOKUP(I11,ta,4)</f>
        <v>＋4＝112</v>
      </c>
    </row>
    <row r="12" spans="2:17" ht="23.25" customHeight="1" x14ac:dyDescent="0.15">
      <c r="D12" s="4"/>
      <c r="E12" s="7"/>
      <c r="F12" s="6"/>
      <c r="K12" s="4"/>
      <c r="L12" s="7"/>
      <c r="M12" s="6"/>
    </row>
    <row r="13" spans="2:17" ht="23.25" customHeight="1" x14ac:dyDescent="0.15">
      <c r="D13" s="4"/>
      <c r="E13" s="7"/>
      <c r="F13" s="6"/>
      <c r="K13" s="4"/>
      <c r="L13" s="7"/>
      <c r="M13" s="6"/>
    </row>
    <row r="14" spans="2:17" ht="23.25" customHeight="1" x14ac:dyDescent="0.15"/>
    <row r="15" spans="2:17" ht="23.25" customHeight="1" x14ac:dyDescent="0.15">
      <c r="B15">
        <f>+B11+1</f>
        <v>4</v>
      </c>
      <c r="C15" t="s">
        <v>8</v>
      </c>
      <c r="D15" s="4" t="str">
        <f ca="1">VLOOKUP(B15,ta,2)</f>
        <v>8×</v>
      </c>
      <c r="E15" s="5"/>
      <c r="F15" s="6" t="str">
        <f ca="1">VLOOKUP(B15,ta,4)</f>
        <v>＝72</v>
      </c>
      <c r="I15">
        <f>+I11+1</f>
        <v>13</v>
      </c>
      <c r="J15" t="s">
        <v>8</v>
      </c>
      <c r="K15" s="4" t="str">
        <f ca="1">VLOOKUP(I15,ta,2)</f>
        <v>7×</v>
      </c>
      <c r="L15" s="5"/>
      <c r="M15" s="6" t="str">
        <f ca="1">VLOOKUP(I15,ta,4)</f>
        <v>－6＝43</v>
      </c>
    </row>
    <row r="16" spans="2:17" ht="23.25" customHeight="1" x14ac:dyDescent="0.15">
      <c r="D16" s="4"/>
      <c r="E16" s="7"/>
      <c r="F16" s="6"/>
      <c r="K16" s="4"/>
      <c r="L16" s="7"/>
      <c r="M16" s="6"/>
    </row>
    <row r="17" spans="2:13" ht="23.25" customHeight="1" x14ac:dyDescent="0.15">
      <c r="D17" s="4"/>
      <c r="E17" s="7"/>
      <c r="F17" s="6"/>
      <c r="K17" s="4"/>
      <c r="L17" s="7"/>
      <c r="M17" s="6"/>
    </row>
    <row r="18" spans="2:13" ht="23.25" customHeight="1" x14ac:dyDescent="0.15"/>
    <row r="19" spans="2:13" ht="23.25" customHeight="1" x14ac:dyDescent="0.15">
      <c r="B19">
        <f>+B15+1</f>
        <v>5</v>
      </c>
      <c r="C19" t="s">
        <v>8</v>
      </c>
      <c r="D19" s="4" t="str">
        <f ca="1">VLOOKUP(B19,ta,2)</f>
        <v>18÷</v>
      </c>
      <c r="E19" s="5"/>
      <c r="F19" s="6" t="str">
        <f ca="1">VLOOKUP(B19,ta,4)</f>
        <v>＝2</v>
      </c>
      <c r="I19">
        <f>+I15+1</f>
        <v>14</v>
      </c>
      <c r="J19" t="s">
        <v>8</v>
      </c>
      <c r="K19" s="4" t="str">
        <f ca="1">VLOOKUP(I19,ta,2)</f>
        <v>2＋</v>
      </c>
      <c r="L19" s="5"/>
      <c r="M19" s="6" t="str">
        <f ca="1">VLOOKUP(I19,ta,4)</f>
        <v>×6＝50</v>
      </c>
    </row>
    <row r="20" spans="2:13" ht="23.25" customHeight="1" x14ac:dyDescent="0.15">
      <c r="D20" s="4"/>
      <c r="E20" s="7"/>
      <c r="F20" s="6"/>
      <c r="K20" s="4"/>
      <c r="L20" s="7"/>
      <c r="M20" s="6"/>
    </row>
    <row r="21" spans="2:13" ht="23.25" customHeight="1" x14ac:dyDescent="0.15"/>
    <row r="22" spans="2:13" ht="23.25" customHeight="1" x14ac:dyDescent="0.15"/>
    <row r="23" spans="2:13" ht="23.25" customHeight="1" x14ac:dyDescent="0.15">
      <c r="B23">
        <f>+B19+1</f>
        <v>6</v>
      </c>
      <c r="C23" t="s">
        <v>8</v>
      </c>
      <c r="D23" s="4" t="str">
        <f>VLOOKUP(B23,ta,2)</f>
        <v/>
      </c>
      <c r="E23" s="5"/>
      <c r="F23" s="6" t="str">
        <f ca="1">VLOOKUP(B23,ta,4)</f>
        <v>÷2＝7</v>
      </c>
      <c r="I23">
        <f>+I19+1</f>
        <v>15</v>
      </c>
      <c r="J23" t="s">
        <v>8</v>
      </c>
      <c r="K23" s="4" t="str">
        <f ca="1">VLOOKUP(I23,ta,2)</f>
        <v>(15－</v>
      </c>
      <c r="L23" s="5"/>
      <c r="M23" s="6" t="str">
        <f ca="1">VLOOKUP(I23,ta,4)</f>
        <v>)×8＝32</v>
      </c>
    </row>
    <row r="24" spans="2:13" ht="23.25" customHeight="1" x14ac:dyDescent="0.15">
      <c r="D24" s="4"/>
      <c r="E24" s="7"/>
      <c r="F24" s="6"/>
      <c r="K24" s="4"/>
      <c r="L24" s="7"/>
      <c r="M24" s="6"/>
    </row>
    <row r="25" spans="2:13" ht="23.25" customHeight="1" x14ac:dyDescent="0.15">
      <c r="D25" s="4"/>
      <c r="E25" s="7"/>
      <c r="F25" s="6"/>
      <c r="K25" s="4"/>
      <c r="L25" s="7"/>
      <c r="M25" s="6"/>
    </row>
    <row r="26" spans="2:13" ht="23.25" customHeight="1" x14ac:dyDescent="0.15"/>
    <row r="27" spans="2:13" ht="23.25" customHeight="1" x14ac:dyDescent="0.15">
      <c r="B27">
        <f>+B23+1</f>
        <v>7</v>
      </c>
      <c r="C27" t="s">
        <v>8</v>
      </c>
      <c r="D27" s="4" t="str">
        <f ca="1">VLOOKUP(B27,ta,2)</f>
        <v>(84－</v>
      </c>
      <c r="E27" s="5"/>
      <c r="F27" s="6" t="str">
        <f ca="1">VLOOKUP(B27,ta,4)</f>
        <v>)÷9＝9</v>
      </c>
      <c r="I27">
        <f>+I23+1</f>
        <v>16</v>
      </c>
      <c r="J27" t="s">
        <v>8</v>
      </c>
      <c r="K27" s="4" t="str">
        <f ca="1">VLOOKUP(I27,ta,2)</f>
        <v>11－</v>
      </c>
      <c r="L27" s="5"/>
      <c r="M27" s="6" t="str">
        <f ca="1">VLOOKUP(I27,ta,4)</f>
        <v>÷5＝3</v>
      </c>
    </row>
    <row r="28" spans="2:13" ht="23.25" customHeight="1" x14ac:dyDescent="0.15">
      <c r="D28" s="4"/>
      <c r="E28" s="7"/>
      <c r="F28" s="6"/>
      <c r="K28" s="4"/>
      <c r="L28" s="7"/>
      <c r="M28" s="6"/>
    </row>
    <row r="29" spans="2:13" ht="23.25" customHeight="1" x14ac:dyDescent="0.15">
      <c r="D29" s="4"/>
      <c r="E29" s="7"/>
      <c r="F29" s="6"/>
      <c r="K29" s="4"/>
      <c r="L29" s="7"/>
      <c r="M29" s="6"/>
    </row>
    <row r="30" spans="2:13" ht="23.25" customHeight="1" x14ac:dyDescent="0.15"/>
    <row r="31" spans="2:13" ht="23.25" customHeight="1" x14ac:dyDescent="0.15">
      <c r="B31">
        <f>+B27+1</f>
        <v>8</v>
      </c>
      <c r="C31" t="s">
        <v>8</v>
      </c>
      <c r="D31" s="4" t="str">
        <f ca="1">VLOOKUP(B31,ta,2)</f>
        <v>24÷(</v>
      </c>
      <c r="E31" s="5"/>
      <c r="F31" s="6" t="str">
        <f ca="1">VLOOKUP(B31,ta,4)</f>
        <v>－4)＝8</v>
      </c>
      <c r="I31">
        <f>+I27+1</f>
        <v>17</v>
      </c>
      <c r="J31" t="s">
        <v>8</v>
      </c>
      <c r="K31" s="4" t="str">
        <f ca="1">VLOOKUP(I31,ta,2)</f>
        <v>86－</v>
      </c>
      <c r="L31" s="5"/>
      <c r="M31" s="6" t="str">
        <f ca="1">VLOOKUP(I31,ta,4)</f>
        <v>×8＝14</v>
      </c>
    </row>
    <row r="32" spans="2:13" ht="23.25" customHeight="1" x14ac:dyDescent="0.15">
      <c r="D32" s="4"/>
      <c r="E32" s="7"/>
      <c r="F32" s="6"/>
      <c r="K32" s="4"/>
      <c r="L32" s="7"/>
      <c r="M32" s="6"/>
    </row>
    <row r="33" spans="2:13" ht="23.25" customHeight="1" x14ac:dyDescent="0.15">
      <c r="D33" s="4"/>
      <c r="E33" s="7"/>
      <c r="F33" s="6"/>
      <c r="K33" s="4"/>
      <c r="L33" s="7"/>
      <c r="M33" s="6"/>
    </row>
    <row r="34" spans="2:13" ht="23.25" customHeight="1" x14ac:dyDescent="0.15"/>
    <row r="35" spans="2:13" ht="23.25" customHeight="1" x14ac:dyDescent="0.15">
      <c r="B35">
        <f>+B31+1</f>
        <v>9</v>
      </c>
      <c r="C35" t="s">
        <v>8</v>
      </c>
      <c r="D35" s="4" t="str">
        <f ca="1">VLOOKUP(B35,ta,2)</f>
        <v>(8＋</v>
      </c>
      <c r="E35" s="5"/>
      <c r="F35" s="6" t="str">
        <f ca="1">VLOOKUP(B35,ta,4)</f>
        <v>)×9＝126</v>
      </c>
      <c r="I35">
        <f>+I31+1</f>
        <v>18</v>
      </c>
      <c r="J35" t="s">
        <v>8</v>
      </c>
      <c r="K35" s="4" t="str">
        <f ca="1">VLOOKUP(I35,ta,2)</f>
        <v>18÷(8－</v>
      </c>
      <c r="L35" s="5"/>
      <c r="M35" s="6" t="str">
        <f ca="1">VLOOKUP(I35,ta,4)</f>
        <v>)＝3</v>
      </c>
    </row>
    <row r="36" spans="2:13" ht="17.25" x14ac:dyDescent="0.15">
      <c r="E36" s="16" t="s">
        <v>11</v>
      </c>
      <c r="F36" s="16"/>
      <c r="G36" s="16"/>
      <c r="H36" s="16"/>
      <c r="I36" s="16"/>
      <c r="J36" s="16"/>
      <c r="K36" s="16"/>
    </row>
    <row r="38" spans="2:13" ht="23.25" customHeight="1" x14ac:dyDescent="0.15">
      <c r="B38">
        <v>1</v>
      </c>
      <c r="C38" t="s">
        <v>8</v>
      </c>
      <c r="D38" s="4" t="str">
        <f ca="1">VLOOKUP(B38,ta,2)</f>
        <v>9＋</v>
      </c>
      <c r="E38" s="8" t="str">
        <f ca="1">VLOOKUP(B38,ta,3)</f>
        <v>8</v>
      </c>
      <c r="F38" s="6" t="str">
        <f ca="1">VLOOKUP(B38,ta,4)</f>
        <v>＝17</v>
      </c>
      <c r="I38">
        <v>10</v>
      </c>
      <c r="J38" t="s">
        <v>8</v>
      </c>
      <c r="K38" s="4" t="str">
        <f ca="1">VLOOKUP(I38,ta,2)</f>
        <v>14－40÷</v>
      </c>
      <c r="L38" s="8" t="str">
        <f ca="1">VLOOKUP(I38,ta,3)</f>
        <v>8</v>
      </c>
      <c r="M38" s="6" t="str">
        <f ca="1">VLOOKUP(I38,ta,4)</f>
        <v>＝9</v>
      </c>
    </row>
    <row r="39" spans="2:13" ht="23.25" customHeight="1" x14ac:dyDescent="0.15">
      <c r="D39" s="4"/>
      <c r="E39" s="9"/>
      <c r="F39" s="6"/>
      <c r="K39" s="4"/>
      <c r="L39" s="9"/>
      <c r="M39" s="6"/>
    </row>
    <row r="40" spans="2:13" ht="23.25" customHeight="1" x14ac:dyDescent="0.15">
      <c r="D40" s="4"/>
      <c r="E40" s="9"/>
      <c r="F40" s="6"/>
      <c r="K40" s="4"/>
      <c r="L40" s="9"/>
      <c r="M40" s="6"/>
    </row>
    <row r="41" spans="2:13" ht="23.25" customHeight="1" x14ac:dyDescent="0.15">
      <c r="E41" s="10"/>
      <c r="L41" s="10"/>
    </row>
    <row r="42" spans="2:13" ht="23.25" customHeight="1" x14ac:dyDescent="0.15">
      <c r="B42">
        <f>+B38+1</f>
        <v>2</v>
      </c>
      <c r="C42" t="s">
        <v>8</v>
      </c>
      <c r="D42" s="4" t="str">
        <f ca="1">VLOOKUP(B42,ta,2)</f>
        <v>14－</v>
      </c>
      <c r="E42" s="8" t="str">
        <f ca="1">VLOOKUP(B42,ta,3)</f>
        <v>9</v>
      </c>
      <c r="F42" s="6" t="str">
        <f ca="1">VLOOKUP(B42,ta,4)</f>
        <v>＝5</v>
      </c>
      <c r="I42">
        <f>+I38+1</f>
        <v>11</v>
      </c>
      <c r="J42" t="s">
        <v>8</v>
      </c>
      <c r="K42" s="4" t="str">
        <f ca="1">VLOOKUP(I42,ta,2)</f>
        <v>7×(</v>
      </c>
      <c r="L42" s="8" t="str">
        <f ca="1">VLOOKUP(I42,ta,3)</f>
        <v>16</v>
      </c>
      <c r="M42" s="6" t="str">
        <f ca="1">VLOOKUP(I42,ta,4)</f>
        <v>－8)＝56</v>
      </c>
    </row>
    <row r="43" spans="2:13" ht="23.25" customHeight="1" x14ac:dyDescent="0.15">
      <c r="D43" s="4"/>
      <c r="E43" s="9"/>
      <c r="F43" s="6"/>
      <c r="K43" s="4"/>
      <c r="L43" s="9"/>
      <c r="M43" s="6"/>
    </row>
    <row r="44" spans="2:13" ht="23.25" customHeight="1" x14ac:dyDescent="0.15">
      <c r="D44" s="4"/>
      <c r="E44" s="9"/>
      <c r="F44" s="6"/>
      <c r="K44" s="4"/>
      <c r="L44" s="9"/>
      <c r="M44" s="6"/>
    </row>
    <row r="45" spans="2:13" ht="23.25" customHeight="1" x14ac:dyDescent="0.15">
      <c r="E45" s="10"/>
      <c r="L45" s="10"/>
    </row>
    <row r="46" spans="2:13" ht="23.25" customHeight="1" x14ac:dyDescent="0.15">
      <c r="B46">
        <f>+B42+1</f>
        <v>3</v>
      </c>
      <c r="C46" t="s">
        <v>8</v>
      </c>
      <c r="D46" s="4" t="str">
        <f>VLOOKUP(B46,ta,2)</f>
        <v/>
      </c>
      <c r="E46" s="8" t="str">
        <f ca="1">VLOOKUP(B46,ta,3)</f>
        <v>21</v>
      </c>
      <c r="F46" s="6" t="str">
        <f ca="1">VLOOKUP(B46,ta,4)</f>
        <v>－11＝10</v>
      </c>
      <c r="I46">
        <f>+I42+1</f>
        <v>12</v>
      </c>
      <c r="J46" t="s">
        <v>8</v>
      </c>
      <c r="K46" s="4" t="str">
        <f ca="1">VLOOKUP(I46,ta,2)</f>
        <v>9×</v>
      </c>
      <c r="L46" s="8" t="str">
        <f ca="1">VLOOKUP(I46,ta,3)</f>
        <v>12</v>
      </c>
      <c r="M46" s="6" t="str">
        <f ca="1">VLOOKUP(I46,ta,4)</f>
        <v>＋4＝112</v>
      </c>
    </row>
    <row r="47" spans="2:13" ht="23.25" customHeight="1" x14ac:dyDescent="0.15">
      <c r="D47" s="4"/>
      <c r="E47" s="9"/>
      <c r="F47" s="6"/>
      <c r="K47" s="4"/>
      <c r="L47" s="9"/>
      <c r="M47" s="6"/>
    </row>
    <row r="48" spans="2:13" ht="23.25" customHeight="1" x14ac:dyDescent="0.15">
      <c r="D48" s="4"/>
      <c r="E48" s="9"/>
      <c r="F48" s="6"/>
      <c r="K48" s="4"/>
      <c r="L48" s="9"/>
      <c r="M48" s="6"/>
    </row>
    <row r="49" spans="2:13" ht="23.25" customHeight="1" x14ac:dyDescent="0.15">
      <c r="E49" s="10"/>
      <c r="L49" s="10"/>
    </row>
    <row r="50" spans="2:13" ht="23.25" customHeight="1" x14ac:dyDescent="0.15">
      <c r="B50">
        <f>+B46+1</f>
        <v>4</v>
      </c>
      <c r="C50" t="s">
        <v>8</v>
      </c>
      <c r="D50" s="4" t="str">
        <f ca="1">VLOOKUP(B50,ta,2)</f>
        <v>8×</v>
      </c>
      <c r="E50" s="8" t="str">
        <f ca="1">VLOOKUP(B50,ta,3)</f>
        <v>9</v>
      </c>
      <c r="F50" s="6" t="str">
        <f ca="1">VLOOKUP(B50,ta,4)</f>
        <v>＝72</v>
      </c>
      <c r="I50">
        <f>+I46+1</f>
        <v>13</v>
      </c>
      <c r="J50" t="s">
        <v>8</v>
      </c>
      <c r="K50" s="4" t="str">
        <f ca="1">VLOOKUP(I50,ta,2)</f>
        <v>7×</v>
      </c>
      <c r="L50" s="8" t="str">
        <f ca="1">VLOOKUP(I50,ta,3)</f>
        <v>7</v>
      </c>
      <c r="M50" s="6" t="str">
        <f ca="1">VLOOKUP(I50,ta,4)</f>
        <v>－6＝43</v>
      </c>
    </row>
    <row r="51" spans="2:13" ht="23.25" customHeight="1" x14ac:dyDescent="0.15">
      <c r="D51" s="4"/>
      <c r="E51" s="9"/>
      <c r="F51" s="6"/>
      <c r="K51" s="4"/>
      <c r="L51" s="9"/>
      <c r="M51" s="6"/>
    </row>
    <row r="52" spans="2:13" ht="23.25" customHeight="1" x14ac:dyDescent="0.15">
      <c r="D52" s="4"/>
      <c r="E52" s="9"/>
      <c r="F52" s="6"/>
      <c r="K52" s="4"/>
      <c r="L52" s="9"/>
      <c r="M52" s="6"/>
    </row>
    <row r="53" spans="2:13" ht="23.25" customHeight="1" x14ac:dyDescent="0.15">
      <c r="E53" s="10"/>
      <c r="L53" s="10"/>
    </row>
    <row r="54" spans="2:13" ht="23.25" customHeight="1" x14ac:dyDescent="0.15">
      <c r="B54">
        <f>+B50+1</f>
        <v>5</v>
      </c>
      <c r="C54" t="s">
        <v>8</v>
      </c>
      <c r="D54" s="4" t="str">
        <f ca="1">VLOOKUP(B54,ta,2)</f>
        <v>18÷</v>
      </c>
      <c r="E54" s="8" t="str">
        <f ca="1">VLOOKUP(B54,ta,3)</f>
        <v>9</v>
      </c>
      <c r="F54" s="6" t="str">
        <f ca="1">VLOOKUP(B54,ta,4)</f>
        <v>＝2</v>
      </c>
      <c r="I54">
        <f>+I50+1</f>
        <v>14</v>
      </c>
      <c r="J54" t="s">
        <v>8</v>
      </c>
      <c r="K54" s="4" t="str">
        <f ca="1">VLOOKUP(I54,ta,2)</f>
        <v>2＋</v>
      </c>
      <c r="L54" s="8" t="str">
        <f ca="1">VLOOKUP(I54,ta,3)</f>
        <v>8</v>
      </c>
      <c r="M54" s="6" t="str">
        <f ca="1">VLOOKUP(I54,ta,4)</f>
        <v>×6＝50</v>
      </c>
    </row>
    <row r="55" spans="2:13" ht="23.25" customHeight="1" x14ac:dyDescent="0.15">
      <c r="D55" s="4"/>
      <c r="E55" s="9"/>
      <c r="F55" s="6"/>
      <c r="K55" s="4"/>
      <c r="L55" s="9"/>
      <c r="M55" s="6"/>
    </row>
    <row r="56" spans="2:13" ht="23.25" customHeight="1" x14ac:dyDescent="0.15">
      <c r="E56" s="10"/>
      <c r="L56" s="10"/>
    </row>
    <row r="57" spans="2:13" ht="23.25" customHeight="1" x14ac:dyDescent="0.15">
      <c r="E57" s="10"/>
      <c r="L57" s="10"/>
    </row>
    <row r="58" spans="2:13" ht="23.25" customHeight="1" x14ac:dyDescent="0.15">
      <c r="B58">
        <f>+B54+1</f>
        <v>6</v>
      </c>
      <c r="C58" t="s">
        <v>8</v>
      </c>
      <c r="D58" s="4" t="str">
        <f>VLOOKUP(B58,ta,2)</f>
        <v/>
      </c>
      <c r="E58" s="8" t="str">
        <f ca="1">VLOOKUP(B58,ta,3)</f>
        <v>14</v>
      </c>
      <c r="F58" s="6" t="str">
        <f ca="1">VLOOKUP(B58,ta,4)</f>
        <v>÷2＝7</v>
      </c>
      <c r="I58">
        <f>+I54+1</f>
        <v>15</v>
      </c>
      <c r="J58" t="s">
        <v>8</v>
      </c>
      <c r="K58" s="4" t="str">
        <f ca="1">VLOOKUP(I58,ta,2)</f>
        <v>(15－</v>
      </c>
      <c r="L58" s="8" t="str">
        <f ca="1">VLOOKUP(I58,ta,3)</f>
        <v>11</v>
      </c>
      <c r="M58" s="6" t="str">
        <f ca="1">VLOOKUP(I58,ta,4)</f>
        <v>)×8＝32</v>
      </c>
    </row>
    <row r="59" spans="2:13" ht="23.25" customHeight="1" x14ac:dyDescent="0.15">
      <c r="D59" s="4"/>
      <c r="E59" s="9"/>
      <c r="F59" s="6"/>
      <c r="K59" s="4"/>
      <c r="L59" s="9"/>
      <c r="M59" s="6"/>
    </row>
    <row r="60" spans="2:13" ht="23.25" customHeight="1" x14ac:dyDescent="0.15">
      <c r="D60" s="4"/>
      <c r="E60" s="9"/>
      <c r="F60" s="6"/>
      <c r="K60" s="4"/>
      <c r="L60" s="9"/>
      <c r="M60" s="6"/>
    </row>
    <row r="61" spans="2:13" ht="23.25" customHeight="1" x14ac:dyDescent="0.15">
      <c r="E61" s="10"/>
      <c r="L61" s="10"/>
    </row>
    <row r="62" spans="2:13" ht="23.25" customHeight="1" x14ac:dyDescent="0.15">
      <c r="B62">
        <f>+B58+1</f>
        <v>7</v>
      </c>
      <c r="C62" t="s">
        <v>8</v>
      </c>
      <c r="D62" s="4" t="str">
        <f ca="1">VLOOKUP(B62,ta,2)</f>
        <v>(84－</v>
      </c>
      <c r="E62" s="8" t="str">
        <f ca="1">VLOOKUP(B62,ta,3)</f>
        <v>3</v>
      </c>
      <c r="F62" s="6" t="str">
        <f ca="1">VLOOKUP(B62,ta,4)</f>
        <v>)÷9＝9</v>
      </c>
      <c r="I62">
        <f>+I58+1</f>
        <v>16</v>
      </c>
      <c r="J62" t="s">
        <v>8</v>
      </c>
      <c r="K62" s="4" t="str">
        <f ca="1">VLOOKUP(I62,ta,2)</f>
        <v>11－</v>
      </c>
      <c r="L62" s="8" t="str">
        <f ca="1">VLOOKUP(I62,ta,3)</f>
        <v>40</v>
      </c>
      <c r="M62" s="6" t="str">
        <f ca="1">VLOOKUP(I62,ta,4)</f>
        <v>÷5＝3</v>
      </c>
    </row>
    <row r="63" spans="2:13" ht="23.25" customHeight="1" x14ac:dyDescent="0.15">
      <c r="D63" s="4"/>
      <c r="E63" s="9"/>
      <c r="F63" s="6"/>
      <c r="K63" s="4"/>
      <c r="L63" s="9"/>
      <c r="M63" s="6"/>
    </row>
    <row r="64" spans="2:13" ht="23.25" customHeight="1" x14ac:dyDescent="0.15">
      <c r="D64" s="4"/>
      <c r="E64" s="9"/>
      <c r="F64" s="6"/>
      <c r="K64" s="4"/>
      <c r="L64" s="9"/>
      <c r="M64" s="6"/>
    </row>
    <row r="65" spans="2:13" ht="23.25" customHeight="1" x14ac:dyDescent="0.15">
      <c r="E65" s="10"/>
      <c r="L65" s="10"/>
    </row>
    <row r="66" spans="2:13" ht="23.25" customHeight="1" x14ac:dyDescent="0.15">
      <c r="B66">
        <f>+B62+1</f>
        <v>8</v>
      </c>
      <c r="C66" t="s">
        <v>8</v>
      </c>
      <c r="D66" s="4" t="str">
        <f ca="1">VLOOKUP(B66,ta,2)</f>
        <v>24÷(</v>
      </c>
      <c r="E66" s="8" t="str">
        <f ca="1">VLOOKUP(B66,ta,3)</f>
        <v>7</v>
      </c>
      <c r="F66" s="6" t="str">
        <f ca="1">VLOOKUP(B66,ta,4)</f>
        <v>－4)＝8</v>
      </c>
      <c r="I66">
        <f>+I62+1</f>
        <v>17</v>
      </c>
      <c r="J66" t="s">
        <v>8</v>
      </c>
      <c r="K66" s="4" t="str">
        <f ca="1">VLOOKUP(I66,ta,2)</f>
        <v>86－</v>
      </c>
      <c r="L66" s="8" t="str">
        <f ca="1">VLOOKUP(I66,ta,3)</f>
        <v>9</v>
      </c>
      <c r="M66" s="6" t="str">
        <f ca="1">VLOOKUP(I66,ta,4)</f>
        <v>×8＝14</v>
      </c>
    </row>
    <row r="67" spans="2:13" ht="23.25" customHeight="1" x14ac:dyDescent="0.15">
      <c r="D67" s="4"/>
      <c r="E67" s="9"/>
      <c r="F67" s="6"/>
      <c r="K67" s="4"/>
      <c r="L67" s="9"/>
      <c r="M67" s="6"/>
    </row>
    <row r="68" spans="2:13" ht="23.25" customHeight="1" x14ac:dyDescent="0.15">
      <c r="D68" s="4"/>
      <c r="E68" s="9"/>
      <c r="F68" s="6"/>
      <c r="K68" s="4"/>
      <c r="L68" s="9"/>
      <c r="M68" s="6"/>
    </row>
    <row r="69" spans="2:13" ht="23.25" customHeight="1" x14ac:dyDescent="0.15">
      <c r="E69" s="10"/>
      <c r="L69" s="10"/>
    </row>
    <row r="70" spans="2:13" ht="23.25" customHeight="1" x14ac:dyDescent="0.15">
      <c r="B70">
        <f>+B66+1</f>
        <v>9</v>
      </c>
      <c r="C70" t="s">
        <v>8</v>
      </c>
      <c r="D70" s="4" t="str">
        <f ca="1">VLOOKUP(B70,ta,2)</f>
        <v>(8＋</v>
      </c>
      <c r="E70" s="8" t="str">
        <f ca="1">VLOOKUP(B70,ta,3)</f>
        <v>6</v>
      </c>
      <c r="F70" s="6" t="str">
        <f ca="1">VLOOKUP(B70,ta,4)</f>
        <v>)×9＝126</v>
      </c>
      <c r="I70">
        <f>+I66+1</f>
        <v>18</v>
      </c>
      <c r="J70" t="s">
        <v>8</v>
      </c>
      <c r="K70" s="4" t="str">
        <f ca="1">VLOOKUP(I70,ta,2)</f>
        <v>18÷(8－</v>
      </c>
      <c r="L70" s="8" t="str">
        <f ca="1">VLOOKUP(I70,ta,3)</f>
        <v>2</v>
      </c>
      <c r="M70" s="6" t="str">
        <f ca="1">VLOOKUP(I70,ta,4)</f>
        <v>)＝3</v>
      </c>
    </row>
    <row r="71" spans="2:13" ht="22.5" customHeight="1" x14ac:dyDescent="0.15"/>
    <row r="72" spans="2:13" ht="22.5" customHeight="1" x14ac:dyDescent="0.15"/>
    <row r="73" spans="2:13" ht="22.5" customHeight="1" x14ac:dyDescent="0.15"/>
    <row r="74" spans="2:13" ht="22.5" customHeight="1" x14ac:dyDescent="0.15"/>
    <row r="75" spans="2:13" ht="22.5" customHeight="1" x14ac:dyDescent="0.15"/>
    <row r="76" spans="2:13" ht="22.5" customHeight="1" x14ac:dyDescent="0.15"/>
  </sheetData>
  <mergeCells count="2">
    <mergeCell ref="E1:K1"/>
    <mergeCell ref="E36:K36"/>
  </mergeCells>
  <phoneticPr fontId="1"/>
  <pageMargins left="0.37" right="0.33" top="0.36" bottom="0.42" header="0.3" footer="0.3"/>
  <pageSetup paperSize="9" orientation="portrait" horizontalDpi="0" verticalDpi="0" r:id="rId1"/>
  <rowBreaks count="1" manualBreakCount="1">
    <brk id="35" min="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11BC9-FA2A-4DB0-9DCA-B5FC161FFFA8}">
  <sheetPr>
    <tabColor rgb="FFFF0000"/>
  </sheetPr>
  <dimension ref="B1:Q76"/>
  <sheetViews>
    <sheetView zoomScale="115" zoomScaleNormal="115" workbookViewId="0">
      <selection activeCell="Q10" sqref="Q10"/>
    </sheetView>
  </sheetViews>
  <sheetFormatPr defaultRowHeight="12" x14ac:dyDescent="0.15"/>
  <cols>
    <col min="2" max="2" width="3" customWidth="1"/>
    <col min="3" max="3" width="3.5703125" customWidth="1"/>
    <col min="4" max="4" width="12.85546875" customWidth="1"/>
    <col min="5" max="5" width="7.140625" customWidth="1"/>
    <col min="6" max="6" width="12.85546875" customWidth="1"/>
    <col min="7" max="7" width="11.42578125" customWidth="1"/>
    <col min="8" max="8" width="3.5703125" customWidth="1"/>
    <col min="9" max="9" width="4.28515625" customWidth="1"/>
    <col min="10" max="10" width="3.5703125" customWidth="1"/>
    <col min="11" max="11" width="12.85546875" customWidth="1"/>
    <col min="12" max="12" width="7.140625" customWidth="1"/>
    <col min="13" max="13" width="12.85546875" customWidth="1"/>
    <col min="14" max="14" width="11.42578125" customWidth="1"/>
    <col min="16" max="16" width="5.7109375" customWidth="1"/>
  </cols>
  <sheetData>
    <row r="1" spans="2:17" ht="17.25" x14ac:dyDescent="0.15">
      <c r="E1" s="16" t="s">
        <v>13</v>
      </c>
      <c r="F1" s="16"/>
      <c r="G1" s="16"/>
      <c r="H1" s="16"/>
      <c r="I1" s="16"/>
      <c r="J1" s="16"/>
      <c r="K1" s="16"/>
    </row>
    <row r="2" spans="2:17" ht="12.75" thickBot="1" x14ac:dyDescent="0.2"/>
    <row r="3" spans="2:17" ht="23.25" customHeight="1" thickTop="1" thickBot="1" x14ac:dyDescent="0.2">
      <c r="B3">
        <v>1</v>
      </c>
      <c r="C3" t="s">
        <v>8</v>
      </c>
      <c r="D3" s="4" t="str">
        <f ca="1">VLOOKUP(B3+6,ta,2)</f>
        <v>(84－</v>
      </c>
      <c r="E3" s="8"/>
      <c r="F3" s="6" t="str">
        <f ca="1">VLOOKUP(B3+6,ta,4)</f>
        <v>)÷9＝9</v>
      </c>
      <c r="I3">
        <v>10</v>
      </c>
      <c r="J3" t="s">
        <v>8</v>
      </c>
      <c r="K3" s="4" t="str">
        <f ca="1">VLOOKUP(I3+6,ta,2)</f>
        <v>11－</v>
      </c>
      <c r="L3" s="8"/>
      <c r="M3" s="6" t="str">
        <f ca="1">VLOOKUP(I3+6,ta,4)</f>
        <v>÷5＝3</v>
      </c>
      <c r="P3" s="14" t="s">
        <v>18</v>
      </c>
      <c r="Q3" s="15" t="s">
        <v>19</v>
      </c>
    </row>
    <row r="4" spans="2:17" ht="23.25" customHeight="1" thickTop="1" x14ac:dyDescent="0.15">
      <c r="D4" s="4"/>
      <c r="E4" s="9"/>
      <c r="F4" s="6"/>
      <c r="K4" s="4"/>
      <c r="L4" s="9"/>
      <c r="M4" s="6"/>
    </row>
    <row r="5" spans="2:17" ht="23.25" customHeight="1" x14ac:dyDescent="0.15">
      <c r="D5" s="4"/>
      <c r="E5" s="9"/>
      <c r="F5" s="6"/>
      <c r="K5" s="4"/>
      <c r="L5" s="9"/>
      <c r="M5" s="6"/>
    </row>
    <row r="6" spans="2:17" ht="23.25" customHeight="1" x14ac:dyDescent="0.15">
      <c r="E6" s="10"/>
      <c r="L6" s="10"/>
    </row>
    <row r="7" spans="2:17" ht="23.25" customHeight="1" x14ac:dyDescent="0.15">
      <c r="B7">
        <f>+B3+1</f>
        <v>2</v>
      </c>
      <c r="C7" t="s">
        <v>8</v>
      </c>
      <c r="D7" s="4" t="str">
        <f ca="1">VLOOKUP(B7+6,ta,2)</f>
        <v>24÷(</v>
      </c>
      <c r="E7" s="8"/>
      <c r="F7" s="6" t="str">
        <f ca="1">VLOOKUP(B7+6,ta,4)</f>
        <v>－4)＝8</v>
      </c>
      <c r="I7">
        <f>+I3+1</f>
        <v>11</v>
      </c>
      <c r="J7" t="s">
        <v>8</v>
      </c>
      <c r="K7" s="4" t="str">
        <f ca="1">VLOOKUP(I7+6,ta,2)</f>
        <v>86－</v>
      </c>
      <c r="L7" s="8"/>
      <c r="M7" s="6" t="str">
        <f ca="1">VLOOKUP(I7+6,ta,4)</f>
        <v>×8＝14</v>
      </c>
    </row>
    <row r="8" spans="2:17" ht="23.25" customHeight="1" x14ac:dyDescent="0.15">
      <c r="D8" s="4"/>
      <c r="E8" s="9"/>
      <c r="F8" s="6"/>
      <c r="K8" s="4"/>
      <c r="L8" s="9"/>
      <c r="M8" s="6"/>
    </row>
    <row r="9" spans="2:17" ht="23.25" customHeight="1" x14ac:dyDescent="0.15">
      <c r="D9" s="4"/>
      <c r="E9" s="9"/>
      <c r="F9" s="6"/>
      <c r="K9" s="4"/>
      <c r="L9" s="9"/>
      <c r="M9" s="6"/>
    </row>
    <row r="10" spans="2:17" ht="23.25" customHeight="1" x14ac:dyDescent="0.15">
      <c r="E10" s="10"/>
      <c r="L10" s="10"/>
    </row>
    <row r="11" spans="2:17" ht="23.25" customHeight="1" x14ac:dyDescent="0.15">
      <c r="B11">
        <f>+B7+1</f>
        <v>3</v>
      </c>
      <c r="C11" t="s">
        <v>8</v>
      </c>
      <c r="D11" s="4" t="str">
        <f ca="1">VLOOKUP(B11+6,ta,2)</f>
        <v>(8＋</v>
      </c>
      <c r="E11" s="8"/>
      <c r="F11" s="6" t="str">
        <f ca="1">VLOOKUP(B11+6,ta,4)</f>
        <v>)×9＝126</v>
      </c>
      <c r="I11">
        <f>+I7+1</f>
        <v>12</v>
      </c>
      <c r="J11" t="s">
        <v>8</v>
      </c>
      <c r="K11" s="4" t="str">
        <f ca="1">VLOOKUP(I11+6,ta,2)</f>
        <v>18÷(8－</v>
      </c>
      <c r="L11" s="8"/>
      <c r="M11" s="6" t="str">
        <f ca="1">VLOOKUP(I11+6,ta,4)</f>
        <v>)＝3</v>
      </c>
    </row>
    <row r="12" spans="2:17" ht="23.25" customHeight="1" x14ac:dyDescent="0.15">
      <c r="D12" s="4"/>
      <c r="E12" s="9"/>
      <c r="F12" s="6"/>
      <c r="K12" s="4"/>
      <c r="L12" s="9"/>
      <c r="M12" s="6"/>
    </row>
    <row r="13" spans="2:17" ht="23.25" customHeight="1" x14ac:dyDescent="0.15">
      <c r="D13" s="4"/>
      <c r="E13" s="9"/>
      <c r="F13" s="6"/>
      <c r="K13" s="4"/>
      <c r="L13" s="9"/>
      <c r="M13" s="6"/>
    </row>
    <row r="14" spans="2:17" ht="23.25" customHeight="1" x14ac:dyDescent="0.15">
      <c r="E14" s="10"/>
      <c r="L14" s="10"/>
    </row>
    <row r="15" spans="2:17" ht="23.25" customHeight="1" x14ac:dyDescent="0.15">
      <c r="B15">
        <f>+B11+1</f>
        <v>4</v>
      </c>
      <c r="C15" t="s">
        <v>8</v>
      </c>
      <c r="D15" s="4" t="str">
        <f ca="1">VLOOKUP(B15+6,ta,2)</f>
        <v>14－40÷</v>
      </c>
      <c r="E15" s="8"/>
      <c r="F15" s="6" t="str">
        <f ca="1">VLOOKUP(B15+6,ta,4)</f>
        <v>＝9</v>
      </c>
      <c r="I15">
        <f>+I11+1</f>
        <v>13</v>
      </c>
      <c r="J15" t="s">
        <v>8</v>
      </c>
      <c r="K15" s="4" t="str">
        <f ca="1">VLOOKUP(I15+6,ta,2)</f>
        <v>40÷(</v>
      </c>
      <c r="L15" s="8"/>
      <c r="M15" s="6" t="str">
        <f ca="1">VLOOKUP(I15+6,ta,4)</f>
        <v>＋2)＝8</v>
      </c>
    </row>
    <row r="16" spans="2:17" ht="23.25" customHeight="1" x14ac:dyDescent="0.15">
      <c r="D16" s="4"/>
      <c r="E16" s="9"/>
      <c r="F16" s="6"/>
      <c r="K16" s="4"/>
      <c r="L16" s="9"/>
      <c r="M16" s="6"/>
    </row>
    <row r="17" spans="2:13" ht="23.25" customHeight="1" x14ac:dyDescent="0.15">
      <c r="D17" s="4"/>
      <c r="E17" s="9"/>
      <c r="F17" s="6"/>
      <c r="K17" s="4"/>
      <c r="L17" s="9"/>
      <c r="M17" s="6"/>
    </row>
    <row r="18" spans="2:13" ht="23.25" customHeight="1" x14ac:dyDescent="0.15">
      <c r="E18" s="10"/>
      <c r="L18" s="10"/>
    </row>
    <row r="19" spans="2:13" ht="23.25" customHeight="1" x14ac:dyDescent="0.15">
      <c r="B19">
        <f>+B15+1</f>
        <v>5</v>
      </c>
      <c r="C19" t="s">
        <v>8</v>
      </c>
      <c r="D19" s="4" t="str">
        <f ca="1">VLOOKUP(B19+6,ta,2)</f>
        <v>7×(</v>
      </c>
      <c r="E19" s="8"/>
      <c r="F19" s="6" t="str">
        <f ca="1">VLOOKUP(B19+6,ta,4)</f>
        <v>－8)＝56</v>
      </c>
      <c r="I19">
        <f>+I15+1</f>
        <v>14</v>
      </c>
      <c r="J19" t="s">
        <v>8</v>
      </c>
      <c r="K19" s="4" t="str">
        <f ca="1">VLOOKUP(I19+6,ta,2)</f>
        <v>12÷</v>
      </c>
      <c r="L19" s="8"/>
      <c r="M19" s="6" t="str">
        <f ca="1">VLOOKUP(I19+6,ta,4)</f>
        <v>－3＝3</v>
      </c>
    </row>
    <row r="20" spans="2:13" ht="23.25" customHeight="1" x14ac:dyDescent="0.15">
      <c r="D20" s="4"/>
      <c r="E20" s="9"/>
      <c r="F20" s="6"/>
      <c r="K20" s="4"/>
      <c r="L20" s="9"/>
      <c r="M20" s="6"/>
    </row>
    <row r="21" spans="2:13" ht="23.25" customHeight="1" x14ac:dyDescent="0.15">
      <c r="D21" s="4"/>
      <c r="E21" s="9"/>
      <c r="F21" s="6"/>
      <c r="K21" s="4"/>
      <c r="L21" s="9"/>
      <c r="M21" s="6"/>
    </row>
    <row r="22" spans="2:13" ht="23.25" customHeight="1" x14ac:dyDescent="0.15">
      <c r="E22" s="10"/>
      <c r="L22" s="10"/>
    </row>
    <row r="23" spans="2:13" ht="23.25" customHeight="1" x14ac:dyDescent="0.15">
      <c r="B23">
        <f>+B19+1</f>
        <v>6</v>
      </c>
      <c r="C23" t="s">
        <v>8</v>
      </c>
      <c r="D23" s="4" t="str">
        <f ca="1">VLOOKUP(B23+6,ta,2)</f>
        <v>9×</v>
      </c>
      <c r="E23" s="8"/>
      <c r="F23" s="6" t="str">
        <f ca="1">VLOOKUP(B23+6,ta,4)</f>
        <v>＋4＝112</v>
      </c>
      <c r="I23">
        <f>+I19+1</f>
        <v>15</v>
      </c>
      <c r="J23" t="s">
        <v>8</v>
      </c>
      <c r="K23" s="4" t="str">
        <f ca="1">VLOOKUP(I23+6,ta,2)</f>
        <v>(8＋</v>
      </c>
      <c r="L23" s="8"/>
      <c r="M23" s="6" t="str">
        <f ca="1">VLOOKUP(I23+6,ta,4)</f>
        <v>)÷3＝4</v>
      </c>
    </row>
    <row r="24" spans="2:13" ht="23.25" customHeight="1" x14ac:dyDescent="0.15">
      <c r="D24" s="4"/>
      <c r="E24" s="9"/>
      <c r="F24" s="6"/>
      <c r="K24" s="4"/>
      <c r="L24" s="9"/>
      <c r="M24" s="6"/>
    </row>
    <row r="25" spans="2:13" ht="23.25" customHeight="1" x14ac:dyDescent="0.15">
      <c r="D25" s="4"/>
      <c r="E25" s="9"/>
      <c r="F25" s="6"/>
      <c r="K25" s="4"/>
      <c r="L25" s="9"/>
      <c r="M25" s="6"/>
    </row>
    <row r="26" spans="2:13" ht="23.25" customHeight="1" x14ac:dyDescent="0.15">
      <c r="E26" s="10"/>
      <c r="L26" s="10"/>
    </row>
    <row r="27" spans="2:13" ht="23.25" customHeight="1" x14ac:dyDescent="0.15">
      <c r="B27">
        <f>+B23+1</f>
        <v>7</v>
      </c>
      <c r="C27" t="s">
        <v>8</v>
      </c>
      <c r="D27" s="4" t="str">
        <f ca="1">VLOOKUP(B27+6,ta,2)</f>
        <v>7×</v>
      </c>
      <c r="E27" s="8"/>
      <c r="F27" s="6" t="str">
        <f ca="1">VLOOKUP(B27+6,ta,4)</f>
        <v>－6＝43</v>
      </c>
      <c r="I27">
        <f>+I23+1</f>
        <v>16</v>
      </c>
      <c r="J27" t="s">
        <v>8</v>
      </c>
      <c r="K27" s="4" t="str">
        <f ca="1">VLOOKUP(I27+6,ta,2)</f>
        <v>8×(</v>
      </c>
      <c r="L27" s="8"/>
      <c r="M27" s="6" t="str">
        <f ca="1">VLOOKUP(I27+6,ta,4)</f>
        <v>＋8)＝104</v>
      </c>
    </row>
    <row r="28" spans="2:13" ht="23.25" customHeight="1" x14ac:dyDescent="0.15">
      <c r="D28" s="4"/>
      <c r="E28" s="9"/>
      <c r="F28" s="6"/>
      <c r="K28" s="4"/>
      <c r="L28" s="9"/>
      <c r="M28" s="6"/>
    </row>
    <row r="29" spans="2:13" ht="23.25" customHeight="1" x14ac:dyDescent="0.15">
      <c r="D29" s="4"/>
      <c r="E29" s="9"/>
      <c r="F29" s="6"/>
      <c r="K29" s="4"/>
      <c r="L29" s="9"/>
      <c r="M29" s="6"/>
    </row>
    <row r="30" spans="2:13" ht="23.25" customHeight="1" x14ac:dyDescent="0.15">
      <c r="E30" s="10"/>
      <c r="L30" s="10"/>
    </row>
    <row r="31" spans="2:13" ht="23.25" customHeight="1" x14ac:dyDescent="0.15">
      <c r="B31">
        <f>+B27+1</f>
        <v>8</v>
      </c>
      <c r="C31" t="s">
        <v>8</v>
      </c>
      <c r="D31" s="4" t="str">
        <f ca="1">VLOOKUP(B31+6,ta,2)</f>
        <v>2＋</v>
      </c>
      <c r="E31" s="8"/>
      <c r="F31" s="6" t="str">
        <f ca="1">VLOOKUP(B31+6,ta,4)</f>
        <v>×6＝50</v>
      </c>
      <c r="I31">
        <f>+I27+1</f>
        <v>17</v>
      </c>
      <c r="J31" t="s">
        <v>8</v>
      </c>
      <c r="K31" s="4" t="str">
        <f ca="1">VLOOKUP(I31+6,ta,2)</f>
        <v>45÷</v>
      </c>
      <c r="L31" s="8"/>
      <c r="M31" s="6" t="str">
        <f ca="1">VLOOKUP(I31+6,ta,4)</f>
        <v>＋5＝10</v>
      </c>
    </row>
    <row r="32" spans="2:13" ht="23.25" customHeight="1" x14ac:dyDescent="0.15">
      <c r="D32" s="4"/>
      <c r="E32" s="9"/>
      <c r="F32" s="6"/>
      <c r="K32" s="4"/>
      <c r="L32" s="9"/>
      <c r="M32" s="6"/>
    </row>
    <row r="33" spans="2:13" ht="23.25" customHeight="1" x14ac:dyDescent="0.15">
      <c r="D33" s="4"/>
      <c r="E33" s="9"/>
      <c r="F33" s="6"/>
      <c r="K33" s="4"/>
      <c r="L33" s="9"/>
      <c r="M33" s="6"/>
    </row>
    <row r="34" spans="2:13" ht="23.25" customHeight="1" x14ac:dyDescent="0.15">
      <c r="E34" s="10"/>
      <c r="L34" s="10"/>
    </row>
    <row r="35" spans="2:13" ht="23.25" customHeight="1" x14ac:dyDescent="0.15">
      <c r="B35">
        <f>+B31+1</f>
        <v>9</v>
      </c>
      <c r="C35" t="s">
        <v>8</v>
      </c>
      <c r="D35" s="4" t="str">
        <f ca="1">VLOOKUP(B35+6,ta,2)</f>
        <v>(15－</v>
      </c>
      <c r="E35" s="8"/>
      <c r="F35" s="6" t="str">
        <f ca="1">VLOOKUP(B35+6,ta,4)</f>
        <v>)×8＝32</v>
      </c>
      <c r="I35">
        <f>+I31+1</f>
        <v>18</v>
      </c>
      <c r="J35" t="s">
        <v>8</v>
      </c>
      <c r="K35" s="4" t="str">
        <f ca="1">VLOOKUP(I35+6,ta,2)</f>
        <v>2＋</v>
      </c>
      <c r="L35" s="8"/>
      <c r="M35" s="6" t="str">
        <f ca="1">VLOOKUP(I35+6,ta,4)</f>
        <v>÷4＝10</v>
      </c>
    </row>
    <row r="36" spans="2:13" ht="17.25" x14ac:dyDescent="0.15">
      <c r="E36" s="16" t="s">
        <v>12</v>
      </c>
      <c r="F36" s="16"/>
      <c r="G36" s="16"/>
      <c r="H36" s="16"/>
      <c r="I36" s="16"/>
      <c r="J36" s="16"/>
      <c r="K36" s="16"/>
    </row>
    <row r="38" spans="2:13" ht="23.25" customHeight="1" x14ac:dyDescent="0.15">
      <c r="B38">
        <v>1</v>
      </c>
      <c r="C38" t="s">
        <v>8</v>
      </c>
      <c r="D38" s="4" t="str">
        <f ca="1">VLOOKUP(B38+6,ta,2)</f>
        <v>(84－</v>
      </c>
      <c r="E38" s="8" t="str">
        <f ca="1">VLOOKUP(B38+6,ta,3)</f>
        <v>3</v>
      </c>
      <c r="F38" s="6" t="str">
        <f ca="1">VLOOKUP(B38+6,ta,4)</f>
        <v>)÷9＝9</v>
      </c>
      <c r="I38">
        <v>10</v>
      </c>
      <c r="J38" t="s">
        <v>8</v>
      </c>
      <c r="K38" s="4" t="str">
        <f ca="1">VLOOKUP(I38+6,ta,2)</f>
        <v>11－</v>
      </c>
      <c r="L38" s="8" t="str">
        <f ca="1">VLOOKUP(I38+6,ta,3)</f>
        <v>40</v>
      </c>
      <c r="M38" s="6" t="str">
        <f ca="1">VLOOKUP(I38+6,ta,4)</f>
        <v>÷5＝3</v>
      </c>
    </row>
    <row r="39" spans="2:13" ht="23.25" customHeight="1" x14ac:dyDescent="0.15">
      <c r="D39" s="4"/>
      <c r="E39" s="9"/>
      <c r="F39" s="6"/>
      <c r="K39" s="4"/>
      <c r="L39" s="9"/>
      <c r="M39" s="6"/>
    </row>
    <row r="40" spans="2:13" ht="23.25" customHeight="1" x14ac:dyDescent="0.15">
      <c r="D40" s="4"/>
      <c r="E40" s="9"/>
      <c r="F40" s="6"/>
      <c r="K40" s="4"/>
      <c r="L40" s="9"/>
      <c r="M40" s="6"/>
    </row>
    <row r="41" spans="2:13" ht="23.25" customHeight="1" x14ac:dyDescent="0.15">
      <c r="E41" s="10"/>
      <c r="L41" s="10"/>
    </row>
    <row r="42" spans="2:13" ht="23.25" customHeight="1" x14ac:dyDescent="0.15">
      <c r="B42">
        <f>+B38+1</f>
        <v>2</v>
      </c>
      <c r="C42" t="s">
        <v>8</v>
      </c>
      <c r="D42" s="4" t="str">
        <f ca="1">VLOOKUP(B42+6,ta,2)</f>
        <v>24÷(</v>
      </c>
      <c r="E42" s="8" t="str">
        <f ca="1">VLOOKUP(B42+6,ta,3)</f>
        <v>7</v>
      </c>
      <c r="F42" s="6" t="str">
        <f ca="1">VLOOKUP(B42+6,ta,4)</f>
        <v>－4)＝8</v>
      </c>
      <c r="I42">
        <f>+I38+1</f>
        <v>11</v>
      </c>
      <c r="J42" t="s">
        <v>8</v>
      </c>
      <c r="K42" s="4" t="str">
        <f ca="1">VLOOKUP(I42+6,ta,2)</f>
        <v>86－</v>
      </c>
      <c r="L42" s="8" t="str">
        <f ca="1">VLOOKUP(I42+6,ta,3)</f>
        <v>9</v>
      </c>
      <c r="M42" s="6" t="str">
        <f ca="1">VLOOKUP(I42+6,ta,4)</f>
        <v>×8＝14</v>
      </c>
    </row>
    <row r="43" spans="2:13" ht="23.25" customHeight="1" x14ac:dyDescent="0.15">
      <c r="D43" s="4"/>
      <c r="E43" s="9"/>
      <c r="F43" s="6"/>
      <c r="K43" s="4"/>
      <c r="L43" s="9"/>
      <c r="M43" s="6"/>
    </row>
    <row r="44" spans="2:13" ht="23.25" customHeight="1" x14ac:dyDescent="0.15">
      <c r="D44" s="4"/>
      <c r="E44" s="9"/>
      <c r="F44" s="6"/>
      <c r="K44" s="4"/>
      <c r="L44" s="9"/>
      <c r="M44" s="6"/>
    </row>
    <row r="45" spans="2:13" ht="23.25" customHeight="1" x14ac:dyDescent="0.15">
      <c r="E45" s="10"/>
      <c r="L45" s="10"/>
    </row>
    <row r="46" spans="2:13" ht="23.25" customHeight="1" x14ac:dyDescent="0.15">
      <c r="B46">
        <f>+B42+1</f>
        <v>3</v>
      </c>
      <c r="C46" t="s">
        <v>8</v>
      </c>
      <c r="D46" s="4" t="str">
        <f ca="1">VLOOKUP(B46+6,ta,2)</f>
        <v>(8＋</v>
      </c>
      <c r="E46" s="8" t="str">
        <f ca="1">VLOOKUP(B46+6,ta,3)</f>
        <v>6</v>
      </c>
      <c r="F46" s="6" t="str">
        <f ca="1">VLOOKUP(B46+6,ta,4)</f>
        <v>)×9＝126</v>
      </c>
      <c r="I46">
        <f>+I42+1</f>
        <v>12</v>
      </c>
      <c r="J46" t="s">
        <v>8</v>
      </c>
      <c r="K46" s="4" t="str">
        <f ca="1">VLOOKUP(I46+6,ta,2)</f>
        <v>18÷(8－</v>
      </c>
      <c r="L46" s="8" t="str">
        <f ca="1">VLOOKUP(I46+6,ta,3)</f>
        <v>2</v>
      </c>
      <c r="M46" s="6" t="str">
        <f ca="1">VLOOKUP(I46+6,ta,4)</f>
        <v>)＝3</v>
      </c>
    </row>
    <row r="47" spans="2:13" ht="23.25" customHeight="1" x14ac:dyDescent="0.15">
      <c r="D47" s="4"/>
      <c r="E47" s="9"/>
      <c r="F47" s="6"/>
      <c r="K47" s="4"/>
      <c r="L47" s="9"/>
      <c r="M47" s="6"/>
    </row>
    <row r="48" spans="2:13" ht="23.25" customHeight="1" x14ac:dyDescent="0.15">
      <c r="D48" s="4"/>
      <c r="E48" s="9"/>
      <c r="F48" s="6"/>
      <c r="K48" s="4"/>
      <c r="L48" s="9"/>
      <c r="M48" s="6"/>
    </row>
    <row r="49" spans="2:13" ht="23.25" customHeight="1" x14ac:dyDescent="0.15">
      <c r="E49" s="10"/>
      <c r="L49" s="10"/>
    </row>
    <row r="50" spans="2:13" ht="23.25" customHeight="1" x14ac:dyDescent="0.15">
      <c r="B50">
        <f>+B46+1</f>
        <v>4</v>
      </c>
      <c r="C50" t="s">
        <v>8</v>
      </c>
      <c r="D50" s="4" t="str">
        <f ca="1">VLOOKUP(B50+6,ta,2)</f>
        <v>14－40÷</v>
      </c>
      <c r="E50" s="8" t="str">
        <f ca="1">VLOOKUP(B50+6,ta,3)</f>
        <v>8</v>
      </c>
      <c r="F50" s="6" t="str">
        <f ca="1">VLOOKUP(B50+6,ta,4)</f>
        <v>＝9</v>
      </c>
      <c r="I50">
        <f>+I46+1</f>
        <v>13</v>
      </c>
      <c r="J50" t="s">
        <v>8</v>
      </c>
      <c r="K50" s="4" t="str">
        <f ca="1">VLOOKUP(I50+6,ta,2)</f>
        <v>40÷(</v>
      </c>
      <c r="L50" s="8" t="str">
        <f ca="1">VLOOKUP(I50+6,ta,3)</f>
        <v>3</v>
      </c>
      <c r="M50" s="6" t="str">
        <f ca="1">VLOOKUP(I50+6,ta,4)</f>
        <v>＋2)＝8</v>
      </c>
    </row>
    <row r="51" spans="2:13" ht="23.25" customHeight="1" x14ac:dyDescent="0.15">
      <c r="D51" s="4"/>
      <c r="E51" s="9"/>
      <c r="F51" s="6"/>
      <c r="K51" s="4"/>
      <c r="L51" s="9"/>
      <c r="M51" s="6"/>
    </row>
    <row r="52" spans="2:13" ht="23.25" customHeight="1" x14ac:dyDescent="0.15">
      <c r="D52" s="4"/>
      <c r="E52" s="9"/>
      <c r="F52" s="6"/>
      <c r="K52" s="4"/>
      <c r="L52" s="9"/>
      <c r="M52" s="6"/>
    </row>
    <row r="53" spans="2:13" ht="23.25" customHeight="1" x14ac:dyDescent="0.15">
      <c r="E53" s="10"/>
      <c r="L53" s="10"/>
    </row>
    <row r="54" spans="2:13" ht="23.25" customHeight="1" x14ac:dyDescent="0.15">
      <c r="B54">
        <f>+B50+1</f>
        <v>5</v>
      </c>
      <c r="C54" t="s">
        <v>8</v>
      </c>
      <c r="D54" s="4" t="str">
        <f ca="1">VLOOKUP(B54+6,ta,2)</f>
        <v>7×(</v>
      </c>
      <c r="E54" s="8" t="str">
        <f ca="1">VLOOKUP(B54+6,ta,3)</f>
        <v>16</v>
      </c>
      <c r="F54" s="6" t="str">
        <f ca="1">VLOOKUP(B54+6,ta,4)</f>
        <v>－8)＝56</v>
      </c>
      <c r="I54">
        <f>+I50+1</f>
        <v>14</v>
      </c>
      <c r="J54" t="s">
        <v>8</v>
      </c>
      <c r="K54" s="4" t="str">
        <f ca="1">VLOOKUP(I54+6,ta,2)</f>
        <v>12÷</v>
      </c>
      <c r="L54" s="8" t="str">
        <f ca="1">VLOOKUP(I54+6,ta,3)</f>
        <v>2</v>
      </c>
      <c r="M54" s="6" t="str">
        <f ca="1">VLOOKUP(I54+6,ta,4)</f>
        <v>－3＝3</v>
      </c>
    </row>
    <row r="55" spans="2:13" ht="23.25" customHeight="1" x14ac:dyDescent="0.15">
      <c r="D55" s="4"/>
      <c r="E55" s="9"/>
      <c r="F55" s="6"/>
      <c r="K55" s="4"/>
      <c r="L55" s="9"/>
      <c r="M55" s="6"/>
    </row>
    <row r="56" spans="2:13" ht="23.25" customHeight="1" x14ac:dyDescent="0.15">
      <c r="D56" s="4"/>
      <c r="E56" s="9"/>
      <c r="F56" s="6"/>
      <c r="K56" s="4"/>
      <c r="L56" s="9"/>
      <c r="M56" s="6"/>
    </row>
    <row r="57" spans="2:13" ht="23.25" customHeight="1" x14ac:dyDescent="0.15">
      <c r="E57" s="10"/>
      <c r="L57" s="10"/>
    </row>
    <row r="58" spans="2:13" ht="23.25" customHeight="1" x14ac:dyDescent="0.15">
      <c r="B58">
        <f>+B54+1</f>
        <v>6</v>
      </c>
      <c r="C58" t="s">
        <v>8</v>
      </c>
      <c r="D58" s="4" t="str">
        <f ca="1">VLOOKUP(B58+6,ta,2)</f>
        <v>9×</v>
      </c>
      <c r="E58" s="8" t="str">
        <f ca="1">VLOOKUP(B58+6,ta,3)</f>
        <v>12</v>
      </c>
      <c r="F58" s="6" t="str">
        <f ca="1">VLOOKUP(B58+6,ta,4)</f>
        <v>＋4＝112</v>
      </c>
      <c r="I58">
        <f>+I54+1</f>
        <v>15</v>
      </c>
      <c r="J58" t="s">
        <v>8</v>
      </c>
      <c r="K58" s="4" t="str">
        <f ca="1">VLOOKUP(I58+6,ta,2)</f>
        <v>(8＋</v>
      </c>
      <c r="L58" s="8" t="str">
        <f ca="1">VLOOKUP(I58+6,ta,3)</f>
        <v>4</v>
      </c>
      <c r="M58" s="6" t="str">
        <f ca="1">VLOOKUP(I58+6,ta,4)</f>
        <v>)÷3＝4</v>
      </c>
    </row>
    <row r="59" spans="2:13" ht="23.25" customHeight="1" x14ac:dyDescent="0.15">
      <c r="D59" s="4"/>
      <c r="E59" s="9"/>
      <c r="F59" s="6"/>
      <c r="K59" s="4"/>
      <c r="L59" s="9"/>
      <c r="M59" s="6"/>
    </row>
    <row r="60" spans="2:13" ht="23.25" customHeight="1" x14ac:dyDescent="0.15">
      <c r="D60" s="4"/>
      <c r="E60" s="9"/>
      <c r="F60" s="6"/>
      <c r="K60" s="4"/>
      <c r="L60" s="9"/>
      <c r="M60" s="6"/>
    </row>
    <row r="61" spans="2:13" ht="23.25" customHeight="1" x14ac:dyDescent="0.15">
      <c r="E61" s="10"/>
      <c r="L61" s="10"/>
    </row>
    <row r="62" spans="2:13" ht="23.25" customHeight="1" x14ac:dyDescent="0.15">
      <c r="B62">
        <f>+B58+1</f>
        <v>7</v>
      </c>
      <c r="C62" t="s">
        <v>8</v>
      </c>
      <c r="D62" s="4" t="str">
        <f ca="1">VLOOKUP(B62+6,ta,2)</f>
        <v>7×</v>
      </c>
      <c r="E62" s="8" t="str">
        <f ca="1">VLOOKUP(B62+6,ta,3)</f>
        <v>7</v>
      </c>
      <c r="F62" s="6" t="str">
        <f ca="1">VLOOKUP(B62+6,ta,4)</f>
        <v>－6＝43</v>
      </c>
      <c r="I62">
        <f>+I58+1</f>
        <v>16</v>
      </c>
      <c r="J62" t="s">
        <v>8</v>
      </c>
      <c r="K62" s="4" t="str">
        <f ca="1">VLOOKUP(I62+6,ta,2)</f>
        <v>8×(</v>
      </c>
      <c r="L62" s="8" t="str">
        <f ca="1">VLOOKUP(I62+6,ta,3)</f>
        <v>5</v>
      </c>
      <c r="M62" s="6" t="str">
        <f ca="1">VLOOKUP(I62+6,ta,4)</f>
        <v>＋8)＝104</v>
      </c>
    </row>
    <row r="63" spans="2:13" ht="23.25" customHeight="1" x14ac:dyDescent="0.15">
      <c r="D63" s="4"/>
      <c r="E63" s="9"/>
      <c r="F63" s="6"/>
      <c r="K63" s="4"/>
      <c r="L63" s="9"/>
      <c r="M63" s="6"/>
    </row>
    <row r="64" spans="2:13" ht="23.25" customHeight="1" x14ac:dyDescent="0.15">
      <c r="D64" s="4"/>
      <c r="E64" s="9"/>
      <c r="F64" s="6"/>
      <c r="K64" s="4"/>
      <c r="L64" s="9"/>
      <c r="M64" s="6"/>
    </row>
    <row r="65" spans="2:13" ht="23.25" customHeight="1" x14ac:dyDescent="0.15">
      <c r="E65" s="10"/>
      <c r="L65" s="10"/>
    </row>
    <row r="66" spans="2:13" ht="23.25" customHeight="1" x14ac:dyDescent="0.15">
      <c r="B66">
        <f>+B62+1</f>
        <v>8</v>
      </c>
      <c r="C66" t="s">
        <v>8</v>
      </c>
      <c r="D66" s="4" t="str">
        <f ca="1">VLOOKUP(B66+6,ta,2)</f>
        <v>2＋</v>
      </c>
      <c r="E66" s="8" t="str">
        <f ca="1">VLOOKUP(B66+6,ta,3)</f>
        <v>8</v>
      </c>
      <c r="F66" s="6" t="str">
        <f ca="1">VLOOKUP(B66+6,ta,4)</f>
        <v>×6＝50</v>
      </c>
      <c r="I66">
        <f>+I62+1</f>
        <v>17</v>
      </c>
      <c r="J66" t="s">
        <v>8</v>
      </c>
      <c r="K66" s="4" t="str">
        <f ca="1">VLOOKUP(I66+6,ta,2)</f>
        <v>45÷</v>
      </c>
      <c r="L66" s="8" t="str">
        <f ca="1">VLOOKUP(I66+6,ta,3)</f>
        <v>9</v>
      </c>
      <c r="M66" s="6" t="str">
        <f ca="1">VLOOKUP(I66+6,ta,4)</f>
        <v>＋5＝10</v>
      </c>
    </row>
    <row r="67" spans="2:13" ht="23.25" customHeight="1" x14ac:dyDescent="0.15">
      <c r="D67" s="4"/>
      <c r="E67" s="9"/>
      <c r="F67" s="6"/>
      <c r="K67" s="4"/>
      <c r="L67" s="9"/>
      <c r="M67" s="6"/>
    </row>
    <row r="68" spans="2:13" ht="23.25" customHeight="1" x14ac:dyDescent="0.15">
      <c r="D68" s="4"/>
      <c r="E68" s="9"/>
      <c r="F68" s="6"/>
      <c r="K68" s="4"/>
      <c r="L68" s="9"/>
      <c r="M68" s="6"/>
    </row>
    <row r="69" spans="2:13" ht="23.25" customHeight="1" x14ac:dyDescent="0.15">
      <c r="E69" s="10"/>
      <c r="L69" s="10"/>
    </row>
    <row r="70" spans="2:13" ht="23.25" customHeight="1" x14ac:dyDescent="0.15">
      <c r="B70">
        <f>+B66+1</f>
        <v>9</v>
      </c>
      <c r="C70" t="s">
        <v>8</v>
      </c>
      <c r="D70" s="4" t="str">
        <f ca="1">VLOOKUP(B70+6,ta,2)</f>
        <v>(15－</v>
      </c>
      <c r="E70" s="8" t="str">
        <f ca="1">VLOOKUP(B70+6,ta,3)</f>
        <v>11</v>
      </c>
      <c r="F70" s="6" t="str">
        <f ca="1">VLOOKUP(B70+6,ta,4)</f>
        <v>)×8＝32</v>
      </c>
      <c r="I70">
        <f>+I66+1</f>
        <v>18</v>
      </c>
      <c r="J70" t="s">
        <v>8</v>
      </c>
      <c r="K70" s="4" t="str">
        <f ca="1">VLOOKUP(I70+6,ta,2)</f>
        <v>2＋</v>
      </c>
      <c r="L70" s="8" t="str">
        <f ca="1">VLOOKUP(I70+6,ta,3)</f>
        <v>32</v>
      </c>
      <c r="M70" s="6" t="str">
        <f ca="1">VLOOKUP(I70+6,ta,4)</f>
        <v>÷4＝10</v>
      </c>
    </row>
    <row r="71" spans="2:13" ht="22.5" customHeight="1" x14ac:dyDescent="0.15"/>
    <row r="72" spans="2:13" ht="22.5" customHeight="1" x14ac:dyDescent="0.15"/>
    <row r="73" spans="2:13" ht="22.5" customHeight="1" x14ac:dyDescent="0.15"/>
    <row r="74" spans="2:13" ht="22.5" customHeight="1" x14ac:dyDescent="0.15"/>
    <row r="75" spans="2:13" ht="22.5" customHeight="1" x14ac:dyDescent="0.15"/>
    <row r="76" spans="2:13" ht="22.5" customHeight="1" x14ac:dyDescent="0.15"/>
  </sheetData>
  <mergeCells count="2">
    <mergeCell ref="E1:K1"/>
    <mergeCell ref="E36:K36"/>
  </mergeCells>
  <phoneticPr fontId="1"/>
  <pageMargins left="0.37" right="0.33" top="0.36" bottom="0.42" header="0.3" footer="0.3"/>
  <pageSetup paperSize="9" orientation="portrait" horizontalDpi="0" verticalDpi="0" r:id="rId1"/>
  <rowBreaks count="1" manualBreakCount="1">
    <brk id="35" min="1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7DFD6-A3ED-4858-8586-68EEF10D12BB}">
  <sheetPr>
    <tabColor rgb="FFFFFF00"/>
  </sheetPr>
  <dimension ref="B1:Q76"/>
  <sheetViews>
    <sheetView topLeftCell="A61" zoomScale="85" zoomScaleNormal="85" workbookViewId="0">
      <selection activeCell="Q16" sqref="Q16"/>
    </sheetView>
  </sheetViews>
  <sheetFormatPr defaultRowHeight="12" x14ac:dyDescent="0.15"/>
  <cols>
    <col min="2" max="2" width="3" customWidth="1"/>
    <col min="3" max="3" width="3.5703125" customWidth="1"/>
    <col min="4" max="4" width="12.85546875" customWidth="1"/>
    <col min="5" max="5" width="7.140625" customWidth="1"/>
    <col min="6" max="6" width="12.85546875" customWidth="1"/>
    <col min="7" max="7" width="11.42578125" customWidth="1"/>
    <col min="8" max="8" width="3.5703125" customWidth="1"/>
    <col min="9" max="9" width="4.28515625" customWidth="1"/>
    <col min="10" max="10" width="3.5703125" customWidth="1"/>
    <col min="11" max="11" width="12.85546875" customWidth="1"/>
    <col min="12" max="12" width="7.140625" customWidth="1"/>
    <col min="13" max="13" width="12.85546875" customWidth="1"/>
    <col min="14" max="14" width="11.42578125" customWidth="1"/>
    <col min="16" max="16" width="5.7109375" customWidth="1"/>
  </cols>
  <sheetData>
    <row r="1" spans="2:17" ht="17.25" x14ac:dyDescent="0.15">
      <c r="E1" s="16" t="s">
        <v>15</v>
      </c>
      <c r="F1" s="16"/>
      <c r="G1" s="16"/>
      <c r="H1" s="16"/>
      <c r="I1" s="16"/>
      <c r="J1" s="16"/>
      <c r="K1" s="16"/>
    </row>
    <row r="2" spans="2:17" ht="12.75" thickBot="1" x14ac:dyDescent="0.2"/>
    <row r="3" spans="2:17" ht="23.25" customHeight="1" thickTop="1" thickBot="1" x14ac:dyDescent="0.2">
      <c r="B3">
        <v>1</v>
      </c>
      <c r="C3" t="s">
        <v>8</v>
      </c>
      <c r="D3" s="4" t="str">
        <f ca="1">VLOOKUP(B3,tb,2)</f>
        <v>38＋</v>
      </c>
      <c r="E3" s="8"/>
      <c r="F3" s="6" t="str">
        <f ca="1">VLOOKUP(B3,tb,4)</f>
        <v>＝64</v>
      </c>
      <c r="I3">
        <v>10</v>
      </c>
      <c r="J3" t="s">
        <v>8</v>
      </c>
      <c r="K3" s="4" t="str">
        <f ca="1">VLOOKUP(I3,tb,2)</f>
        <v>31－165÷</v>
      </c>
      <c r="L3" s="8"/>
      <c r="M3" s="6" t="str">
        <f ca="1">VLOOKUP(I3,tb,4)</f>
        <v>＝16</v>
      </c>
      <c r="P3" s="14" t="s">
        <v>18</v>
      </c>
      <c r="Q3" s="15" t="s">
        <v>19</v>
      </c>
    </row>
    <row r="4" spans="2:17" ht="23.25" customHeight="1" thickTop="1" x14ac:dyDescent="0.15">
      <c r="D4" s="4"/>
      <c r="E4" s="9"/>
      <c r="F4" s="6"/>
      <c r="K4" s="4"/>
      <c r="L4" s="9"/>
      <c r="M4" s="6"/>
    </row>
    <row r="5" spans="2:17" ht="23.25" customHeight="1" x14ac:dyDescent="0.15">
      <c r="D5" s="4"/>
      <c r="E5" s="9"/>
      <c r="F5" s="6"/>
      <c r="K5" s="4"/>
      <c r="L5" s="9"/>
      <c r="M5" s="6"/>
    </row>
    <row r="6" spans="2:17" ht="23.25" customHeight="1" x14ac:dyDescent="0.15">
      <c r="E6" s="10"/>
      <c r="L6" s="10"/>
    </row>
    <row r="7" spans="2:17" ht="23.25" customHeight="1" x14ac:dyDescent="0.15">
      <c r="B7">
        <f>+B3+1</f>
        <v>2</v>
      </c>
      <c r="C7" t="s">
        <v>8</v>
      </c>
      <c r="D7" s="4" t="str">
        <f ca="1">VLOOKUP(B7,tb,2)</f>
        <v>130－</v>
      </c>
      <c r="E7" s="8"/>
      <c r="F7" s="6" t="str">
        <f ca="1">VLOOKUP(B7,tb,4)</f>
        <v>＝89</v>
      </c>
      <c r="I7">
        <f>+I3+1</f>
        <v>11</v>
      </c>
      <c r="J7" t="s">
        <v>8</v>
      </c>
      <c r="K7" s="4" t="str">
        <f ca="1">VLOOKUP(I7,tb,2)</f>
        <v>13×(</v>
      </c>
      <c r="L7" s="8"/>
      <c r="M7" s="6" t="str">
        <f ca="1">VLOOKUP(I7,tb,4)</f>
        <v>－13)＝78</v>
      </c>
    </row>
    <row r="8" spans="2:17" ht="23.25" customHeight="1" x14ac:dyDescent="0.15">
      <c r="D8" s="4"/>
      <c r="E8" s="9"/>
      <c r="F8" s="6"/>
      <c r="K8" s="4"/>
      <c r="L8" s="9"/>
      <c r="M8" s="6"/>
    </row>
    <row r="9" spans="2:17" ht="23.25" customHeight="1" x14ac:dyDescent="0.15">
      <c r="D9" s="4"/>
      <c r="E9" s="9"/>
      <c r="F9" s="6"/>
      <c r="K9" s="4"/>
      <c r="L9" s="9"/>
      <c r="M9" s="6"/>
    </row>
    <row r="10" spans="2:17" ht="23.25" customHeight="1" x14ac:dyDescent="0.15">
      <c r="E10" s="10"/>
      <c r="L10" s="10"/>
    </row>
    <row r="11" spans="2:17" ht="23.25" customHeight="1" x14ac:dyDescent="0.15">
      <c r="B11">
        <f>+B7+1</f>
        <v>3</v>
      </c>
      <c r="C11" t="s">
        <v>8</v>
      </c>
      <c r="D11" s="4" t="str">
        <f>VLOOKUP(B11,tb,2)</f>
        <v/>
      </c>
      <c r="E11" s="8"/>
      <c r="F11" s="6" t="str">
        <f ca="1">VLOOKUP(B11,tb,4)</f>
        <v>－20＝57</v>
      </c>
      <c r="I11">
        <f>+I7+1</f>
        <v>12</v>
      </c>
      <c r="J11" t="s">
        <v>8</v>
      </c>
      <c r="K11" s="4" t="str">
        <f ca="1">VLOOKUP(I11,tb,2)</f>
        <v>11×</v>
      </c>
      <c r="L11" s="8"/>
      <c r="M11" s="6" t="str">
        <f ca="1">VLOOKUP(I11,tb,4)</f>
        <v>＋16＝148</v>
      </c>
    </row>
    <row r="12" spans="2:17" ht="23.25" customHeight="1" x14ac:dyDescent="0.15">
      <c r="D12" s="4"/>
      <c r="E12" s="9"/>
      <c r="F12" s="6"/>
      <c r="K12" s="4"/>
      <c r="L12" s="9"/>
      <c r="M12" s="6"/>
    </row>
    <row r="13" spans="2:17" ht="23.25" customHeight="1" x14ac:dyDescent="0.15">
      <c r="D13" s="4"/>
      <c r="E13" s="9"/>
      <c r="F13" s="6"/>
      <c r="K13" s="4"/>
      <c r="L13" s="9"/>
      <c r="M13" s="6"/>
    </row>
    <row r="14" spans="2:17" ht="23.25" customHeight="1" x14ac:dyDescent="0.15">
      <c r="E14" s="10"/>
      <c r="L14" s="10"/>
    </row>
    <row r="15" spans="2:17" ht="23.25" customHeight="1" x14ac:dyDescent="0.15">
      <c r="B15">
        <f>+B11+1</f>
        <v>4</v>
      </c>
      <c r="C15" t="s">
        <v>8</v>
      </c>
      <c r="D15" s="4" t="str">
        <f ca="1">VLOOKUP(B15,tb,2)</f>
        <v>16×</v>
      </c>
      <c r="E15" s="8"/>
      <c r="F15" s="6" t="str">
        <f ca="1">VLOOKUP(B15,tb,4)</f>
        <v>＝272</v>
      </c>
      <c r="I15">
        <f>+I11+1</f>
        <v>13</v>
      </c>
      <c r="J15" t="s">
        <v>8</v>
      </c>
      <c r="K15" s="4" t="str">
        <f ca="1">VLOOKUP(I15,tb,2)</f>
        <v>17×</v>
      </c>
      <c r="L15" s="8"/>
      <c r="M15" s="6" t="str">
        <f ca="1">VLOOKUP(I15,tb,4)</f>
        <v>－14＝241</v>
      </c>
    </row>
    <row r="16" spans="2:17" ht="23.25" customHeight="1" x14ac:dyDescent="0.15">
      <c r="D16" s="4"/>
      <c r="E16" s="9"/>
      <c r="F16" s="6"/>
      <c r="K16" s="4"/>
      <c r="L16" s="9"/>
      <c r="M16" s="6"/>
    </row>
    <row r="17" spans="2:13" ht="23.25" customHeight="1" x14ac:dyDescent="0.15">
      <c r="D17" s="4"/>
      <c r="E17" s="9"/>
      <c r="F17" s="6"/>
      <c r="K17" s="4"/>
      <c r="L17" s="9"/>
      <c r="M17" s="6"/>
    </row>
    <row r="18" spans="2:13" ht="23.25" customHeight="1" x14ac:dyDescent="0.15">
      <c r="E18" s="10"/>
      <c r="L18" s="10"/>
    </row>
    <row r="19" spans="2:13" ht="23.25" customHeight="1" x14ac:dyDescent="0.15">
      <c r="B19">
        <f>+B15+1</f>
        <v>5</v>
      </c>
      <c r="C19" t="s">
        <v>8</v>
      </c>
      <c r="D19" s="4" t="str">
        <f ca="1">VLOOKUP(B19,tb,2)</f>
        <v>342÷</v>
      </c>
      <c r="E19" s="8"/>
      <c r="F19" s="6" t="str">
        <f ca="1">VLOOKUP(B19,tb,4)</f>
        <v>＝18</v>
      </c>
      <c r="I19">
        <f>+I15+1</f>
        <v>14</v>
      </c>
      <c r="J19" t="s">
        <v>8</v>
      </c>
      <c r="K19" s="4" t="str">
        <f ca="1">VLOOKUP(I19,tb,2)</f>
        <v>17＋</v>
      </c>
      <c r="L19" s="8"/>
      <c r="M19" s="6" t="str">
        <f ca="1">VLOOKUP(I19,tb,4)</f>
        <v>×14＝199</v>
      </c>
    </row>
    <row r="20" spans="2:13" ht="23.25" customHeight="1" x14ac:dyDescent="0.15">
      <c r="D20" s="4"/>
      <c r="E20" s="9"/>
      <c r="F20" s="6"/>
      <c r="K20" s="4"/>
      <c r="L20" s="9"/>
      <c r="M20" s="6"/>
    </row>
    <row r="21" spans="2:13" ht="23.25" customHeight="1" x14ac:dyDescent="0.15">
      <c r="D21" s="4"/>
      <c r="E21" s="9"/>
      <c r="F21" s="6"/>
      <c r="K21" s="4"/>
      <c r="L21" s="9"/>
      <c r="M21" s="6"/>
    </row>
    <row r="22" spans="2:13" ht="23.25" customHeight="1" x14ac:dyDescent="0.15">
      <c r="E22" s="10"/>
      <c r="L22" s="10"/>
    </row>
    <row r="23" spans="2:13" ht="23.25" customHeight="1" x14ac:dyDescent="0.15">
      <c r="B23">
        <f>+B19+1</f>
        <v>6</v>
      </c>
      <c r="C23" t="s">
        <v>8</v>
      </c>
      <c r="D23" s="4" t="str">
        <f>VLOOKUP(B23,tb,2)</f>
        <v/>
      </c>
      <c r="E23" s="8"/>
      <c r="F23" s="6" t="str">
        <f ca="1">VLOOKUP(B23,tb,4)</f>
        <v>÷27＝21</v>
      </c>
      <c r="I23">
        <f>+I19+1</f>
        <v>15</v>
      </c>
      <c r="J23" t="s">
        <v>8</v>
      </c>
      <c r="K23" s="4" t="str">
        <f ca="1">VLOOKUP(I23,tb,2)</f>
        <v>(23－</v>
      </c>
      <c r="L23" s="8"/>
      <c r="M23" s="6" t="str">
        <f ca="1">VLOOKUP(I23,tb,4)</f>
        <v>)×7＝63</v>
      </c>
    </row>
    <row r="24" spans="2:13" ht="23.25" customHeight="1" x14ac:dyDescent="0.15">
      <c r="D24" s="4"/>
      <c r="E24" s="9"/>
      <c r="F24" s="6"/>
      <c r="K24" s="4"/>
      <c r="L24" s="9"/>
      <c r="M24" s="6"/>
    </row>
    <row r="25" spans="2:13" ht="23.25" customHeight="1" x14ac:dyDescent="0.15">
      <c r="D25" s="4"/>
      <c r="E25" s="9"/>
      <c r="F25" s="6"/>
      <c r="K25" s="4"/>
      <c r="L25" s="9"/>
      <c r="M25" s="6"/>
    </row>
    <row r="26" spans="2:13" ht="23.25" customHeight="1" x14ac:dyDescent="0.15">
      <c r="E26" s="10"/>
      <c r="L26" s="10"/>
    </row>
    <row r="27" spans="2:13" ht="23.25" customHeight="1" x14ac:dyDescent="0.15">
      <c r="B27">
        <f>+B23+1</f>
        <v>7</v>
      </c>
      <c r="C27" t="s">
        <v>8</v>
      </c>
      <c r="D27" s="4" t="str">
        <f ca="1">VLOOKUP(B27,tb,2)</f>
        <v>(247－</v>
      </c>
      <c r="E27" s="8"/>
      <c r="F27" s="6" t="str">
        <f ca="1">VLOOKUP(B27,tb,4)</f>
        <v>)÷11＝18</v>
      </c>
      <c r="I27">
        <f>+I23+1</f>
        <v>16</v>
      </c>
      <c r="J27" t="s">
        <v>8</v>
      </c>
      <c r="K27" s="4" t="str">
        <f ca="1">VLOOKUP(I27,tb,2)</f>
        <v>14－</v>
      </c>
      <c r="L27" s="8"/>
      <c r="M27" s="6" t="str">
        <f ca="1">VLOOKUP(I27,tb,4)</f>
        <v>÷18＝11</v>
      </c>
    </row>
    <row r="28" spans="2:13" ht="23.25" customHeight="1" x14ac:dyDescent="0.15">
      <c r="D28" s="4"/>
      <c r="E28" s="9"/>
      <c r="F28" s="6"/>
      <c r="K28" s="4"/>
      <c r="L28" s="9"/>
      <c r="M28" s="6"/>
    </row>
    <row r="29" spans="2:13" ht="23.25" customHeight="1" x14ac:dyDescent="0.15">
      <c r="D29" s="4"/>
      <c r="E29" s="9"/>
      <c r="F29" s="6"/>
      <c r="K29" s="4"/>
      <c r="L29" s="9"/>
      <c r="M29" s="6"/>
    </row>
    <row r="30" spans="2:13" ht="23.25" customHeight="1" x14ac:dyDescent="0.15">
      <c r="E30" s="10"/>
      <c r="L30" s="10"/>
    </row>
    <row r="31" spans="2:13" ht="23.25" customHeight="1" x14ac:dyDescent="0.15">
      <c r="B31">
        <f>+B27+1</f>
        <v>8</v>
      </c>
      <c r="C31" t="s">
        <v>8</v>
      </c>
      <c r="D31" s="4" t="str">
        <f ca="1">VLOOKUP(B31,tb,2)</f>
        <v>91÷(</v>
      </c>
      <c r="E31" s="8"/>
      <c r="F31" s="6" t="str">
        <f ca="1">VLOOKUP(B31,tb,4)</f>
        <v>－13)＝13</v>
      </c>
      <c r="I31">
        <f>+I27+1</f>
        <v>17</v>
      </c>
      <c r="J31" t="s">
        <v>8</v>
      </c>
      <c r="K31" s="4" t="str">
        <f ca="1">VLOOKUP(I31,tb,2)</f>
        <v>52－</v>
      </c>
      <c r="L31" s="8"/>
      <c r="M31" s="6" t="str">
        <f ca="1">VLOOKUP(I31,tb,4)</f>
        <v>×13＝13</v>
      </c>
    </row>
    <row r="32" spans="2:13" ht="23.25" customHeight="1" x14ac:dyDescent="0.15">
      <c r="D32" s="4"/>
      <c r="E32" s="9"/>
      <c r="F32" s="6"/>
      <c r="K32" s="4"/>
      <c r="L32" s="9"/>
      <c r="M32" s="6"/>
    </row>
    <row r="33" spans="2:13" ht="23.25" customHeight="1" x14ac:dyDescent="0.15">
      <c r="D33" s="4"/>
      <c r="E33" s="9"/>
      <c r="F33" s="6"/>
      <c r="K33" s="4"/>
      <c r="L33" s="9"/>
      <c r="M33" s="6"/>
    </row>
    <row r="34" spans="2:13" ht="23.25" customHeight="1" x14ac:dyDescent="0.15">
      <c r="E34" s="10"/>
      <c r="L34" s="10"/>
    </row>
    <row r="35" spans="2:13" ht="23.25" customHeight="1" x14ac:dyDescent="0.15">
      <c r="B35">
        <f>+B31+1</f>
        <v>9</v>
      </c>
      <c r="C35" t="s">
        <v>8</v>
      </c>
      <c r="D35" s="4" t="str">
        <f ca="1">VLOOKUP(B35,tb,2)</f>
        <v>(19＋</v>
      </c>
      <c r="E35" s="8"/>
      <c r="F35" s="6" t="str">
        <f ca="1">VLOOKUP(B35,tb,4)</f>
        <v>)×10＝320</v>
      </c>
      <c r="I35">
        <f>+I31+1</f>
        <v>18</v>
      </c>
      <c r="J35" t="s">
        <v>8</v>
      </c>
      <c r="K35" s="4" t="str">
        <f ca="1">VLOOKUP(I35,tb,2)</f>
        <v>288÷(38－</v>
      </c>
      <c r="L35" s="8"/>
      <c r="M35" s="6" t="str">
        <f ca="1">VLOOKUP(I35,tb,4)</f>
        <v>)＝12</v>
      </c>
    </row>
    <row r="36" spans="2:13" ht="17.25" x14ac:dyDescent="0.15">
      <c r="E36" s="16" t="s">
        <v>14</v>
      </c>
      <c r="F36" s="16"/>
      <c r="G36" s="16"/>
      <c r="H36" s="16"/>
      <c r="I36" s="16"/>
      <c r="J36" s="16"/>
      <c r="K36" s="16"/>
    </row>
    <row r="38" spans="2:13" ht="23.25" customHeight="1" x14ac:dyDescent="0.15">
      <c r="B38">
        <v>1</v>
      </c>
      <c r="C38" t="s">
        <v>8</v>
      </c>
      <c r="D38" s="4" t="str">
        <f ca="1">VLOOKUP(B38,tb,2)</f>
        <v>38＋</v>
      </c>
      <c r="E38" s="8" t="str">
        <f ca="1">VLOOKUP(B38,tb,3)</f>
        <v>26</v>
      </c>
      <c r="F38" s="6" t="str">
        <f ca="1">VLOOKUP(B38,tb,4)</f>
        <v>＝64</v>
      </c>
      <c r="I38">
        <v>10</v>
      </c>
      <c r="J38" t="s">
        <v>8</v>
      </c>
      <c r="K38" s="4" t="str">
        <f ca="1">VLOOKUP(I38,tb,2)</f>
        <v>31－165÷</v>
      </c>
      <c r="L38" s="8" t="str">
        <f ca="1">VLOOKUP(I38,tb,3)</f>
        <v>11</v>
      </c>
      <c r="M38" s="6" t="str">
        <f ca="1">VLOOKUP(I38,tb,4)</f>
        <v>＝16</v>
      </c>
    </row>
    <row r="39" spans="2:13" ht="23.25" customHeight="1" x14ac:dyDescent="0.15">
      <c r="D39" s="4"/>
      <c r="E39" s="9"/>
      <c r="F39" s="6"/>
      <c r="K39" s="4"/>
      <c r="L39" s="9"/>
      <c r="M39" s="6"/>
    </row>
    <row r="40" spans="2:13" ht="23.25" customHeight="1" x14ac:dyDescent="0.15">
      <c r="D40" s="4"/>
      <c r="E40" s="9"/>
      <c r="F40" s="6"/>
      <c r="K40" s="4"/>
      <c r="L40" s="9"/>
      <c r="M40" s="6"/>
    </row>
    <row r="41" spans="2:13" ht="23.25" customHeight="1" x14ac:dyDescent="0.15">
      <c r="E41" s="10"/>
      <c r="L41" s="10"/>
    </row>
    <row r="42" spans="2:13" ht="23.25" customHeight="1" x14ac:dyDescent="0.15">
      <c r="B42">
        <f>+B38+1</f>
        <v>2</v>
      </c>
      <c r="C42" t="s">
        <v>8</v>
      </c>
      <c r="D42" s="4" t="str">
        <f ca="1">VLOOKUP(B42,tb,2)</f>
        <v>130－</v>
      </c>
      <c r="E42" s="8" t="str">
        <f ca="1">VLOOKUP(B42,tb,3)</f>
        <v>41</v>
      </c>
      <c r="F42" s="6" t="str">
        <f ca="1">VLOOKUP(B42,tb,4)</f>
        <v>＝89</v>
      </c>
      <c r="I42">
        <f>+I38+1</f>
        <v>11</v>
      </c>
      <c r="J42" t="s">
        <v>8</v>
      </c>
      <c r="K42" s="4" t="str">
        <f ca="1">VLOOKUP(I42,tb,2)</f>
        <v>13×(</v>
      </c>
      <c r="L42" s="8" t="str">
        <f ca="1">VLOOKUP(I42,tb,3)</f>
        <v>19</v>
      </c>
      <c r="M42" s="6" t="str">
        <f ca="1">VLOOKUP(I42,tb,4)</f>
        <v>－13)＝78</v>
      </c>
    </row>
    <row r="43" spans="2:13" ht="23.25" customHeight="1" x14ac:dyDescent="0.15">
      <c r="D43" s="4"/>
      <c r="E43" s="9"/>
      <c r="F43" s="6"/>
      <c r="K43" s="4"/>
      <c r="L43" s="9"/>
      <c r="M43" s="6"/>
    </row>
    <row r="44" spans="2:13" ht="23.25" customHeight="1" x14ac:dyDescent="0.15">
      <c r="D44" s="4"/>
      <c r="E44" s="9"/>
      <c r="F44" s="6"/>
      <c r="K44" s="4"/>
      <c r="L44" s="9"/>
      <c r="M44" s="6"/>
    </row>
    <row r="45" spans="2:13" ht="23.25" customHeight="1" x14ac:dyDescent="0.15">
      <c r="E45" s="10"/>
      <c r="L45" s="10"/>
    </row>
    <row r="46" spans="2:13" ht="23.25" customHeight="1" x14ac:dyDescent="0.15">
      <c r="B46">
        <f>+B42+1</f>
        <v>3</v>
      </c>
      <c r="C46" t="s">
        <v>8</v>
      </c>
      <c r="D46" s="4" t="str">
        <f>VLOOKUP(B46,tb,2)</f>
        <v/>
      </c>
      <c r="E46" s="8" t="str">
        <f ca="1">VLOOKUP(B46,tb,3)</f>
        <v>77</v>
      </c>
      <c r="F46" s="6" t="str">
        <f ca="1">VLOOKUP(B46,tb,4)</f>
        <v>－20＝57</v>
      </c>
      <c r="I46">
        <f>+I42+1</f>
        <v>12</v>
      </c>
      <c r="J46" t="s">
        <v>8</v>
      </c>
      <c r="K46" s="4" t="str">
        <f ca="1">VLOOKUP(I46,tb,2)</f>
        <v>11×</v>
      </c>
      <c r="L46" s="8" t="str">
        <f ca="1">VLOOKUP(I46,tb,3)</f>
        <v>12</v>
      </c>
      <c r="M46" s="6" t="str">
        <f ca="1">VLOOKUP(I46,tb,4)</f>
        <v>＋16＝148</v>
      </c>
    </row>
    <row r="47" spans="2:13" ht="23.25" customHeight="1" x14ac:dyDescent="0.15">
      <c r="D47" s="4"/>
      <c r="E47" s="9"/>
      <c r="F47" s="6"/>
      <c r="K47" s="4"/>
      <c r="L47" s="9"/>
      <c r="M47" s="6"/>
    </row>
    <row r="48" spans="2:13" ht="23.25" customHeight="1" x14ac:dyDescent="0.15">
      <c r="D48" s="4"/>
      <c r="E48" s="9"/>
      <c r="F48" s="6"/>
      <c r="K48" s="4"/>
      <c r="L48" s="9"/>
      <c r="M48" s="6"/>
    </row>
    <row r="49" spans="2:13" ht="23.25" customHeight="1" x14ac:dyDescent="0.15">
      <c r="E49" s="10"/>
      <c r="L49" s="10"/>
    </row>
    <row r="50" spans="2:13" ht="23.25" customHeight="1" x14ac:dyDescent="0.15">
      <c r="B50">
        <f>+B46+1</f>
        <v>4</v>
      </c>
      <c r="C50" t="s">
        <v>8</v>
      </c>
      <c r="D50" s="4" t="str">
        <f ca="1">VLOOKUP(B50,tb,2)</f>
        <v>16×</v>
      </c>
      <c r="E50" s="8" t="str">
        <f ca="1">VLOOKUP(B50,tb,3)</f>
        <v>17</v>
      </c>
      <c r="F50" s="6" t="str">
        <f ca="1">VLOOKUP(B50,tb,4)</f>
        <v>＝272</v>
      </c>
      <c r="I50">
        <f>+I46+1</f>
        <v>13</v>
      </c>
      <c r="J50" t="s">
        <v>8</v>
      </c>
      <c r="K50" s="4" t="str">
        <f ca="1">VLOOKUP(I50,tb,2)</f>
        <v>17×</v>
      </c>
      <c r="L50" s="8" t="str">
        <f ca="1">VLOOKUP(I50,tb,3)</f>
        <v>15</v>
      </c>
      <c r="M50" s="6" t="str">
        <f ca="1">VLOOKUP(I50,tb,4)</f>
        <v>－14＝241</v>
      </c>
    </row>
    <row r="51" spans="2:13" ht="23.25" customHeight="1" x14ac:dyDescent="0.15">
      <c r="D51" s="4"/>
      <c r="E51" s="9"/>
      <c r="F51" s="6"/>
      <c r="K51" s="4"/>
      <c r="L51" s="9"/>
      <c r="M51" s="6"/>
    </row>
    <row r="52" spans="2:13" ht="23.25" customHeight="1" x14ac:dyDescent="0.15">
      <c r="D52" s="4"/>
      <c r="E52" s="9"/>
      <c r="F52" s="6"/>
      <c r="K52" s="4"/>
      <c r="L52" s="9"/>
      <c r="M52" s="6"/>
    </row>
    <row r="53" spans="2:13" ht="23.25" customHeight="1" x14ac:dyDescent="0.15">
      <c r="E53" s="10"/>
      <c r="L53" s="10"/>
    </row>
    <row r="54" spans="2:13" ht="23.25" customHeight="1" x14ac:dyDescent="0.15">
      <c r="B54">
        <f>+B50+1</f>
        <v>5</v>
      </c>
      <c r="C54" t="s">
        <v>8</v>
      </c>
      <c r="D54" s="4" t="str">
        <f ca="1">VLOOKUP(B54,tb,2)</f>
        <v>342÷</v>
      </c>
      <c r="E54" s="8" t="str">
        <f ca="1">VLOOKUP(B54,tb,3)</f>
        <v>19</v>
      </c>
      <c r="F54" s="6" t="str">
        <f ca="1">VLOOKUP(B54,tb,4)</f>
        <v>＝18</v>
      </c>
      <c r="I54">
        <f>+I50+1</f>
        <v>14</v>
      </c>
      <c r="J54" t="s">
        <v>8</v>
      </c>
      <c r="K54" s="4" t="str">
        <f ca="1">VLOOKUP(I54,tb,2)</f>
        <v>17＋</v>
      </c>
      <c r="L54" s="8" t="str">
        <f ca="1">VLOOKUP(I54,tb,3)</f>
        <v>13</v>
      </c>
      <c r="M54" s="6" t="str">
        <f ca="1">VLOOKUP(I54,tb,4)</f>
        <v>×14＝199</v>
      </c>
    </row>
    <row r="55" spans="2:13" ht="23.25" customHeight="1" x14ac:dyDescent="0.15">
      <c r="D55" s="4"/>
      <c r="E55" s="9"/>
      <c r="F55" s="6"/>
      <c r="K55" s="4"/>
      <c r="L55" s="9"/>
      <c r="M55" s="6"/>
    </row>
    <row r="56" spans="2:13" ht="23.25" customHeight="1" x14ac:dyDescent="0.15">
      <c r="D56" s="4"/>
      <c r="E56" s="9"/>
      <c r="F56" s="6"/>
      <c r="K56" s="4"/>
      <c r="L56" s="9"/>
      <c r="M56" s="6"/>
    </row>
    <row r="57" spans="2:13" ht="23.25" customHeight="1" x14ac:dyDescent="0.15">
      <c r="E57" s="10"/>
      <c r="L57" s="10"/>
    </row>
    <row r="58" spans="2:13" ht="23.25" customHeight="1" x14ac:dyDescent="0.15">
      <c r="B58">
        <f>+B54+1</f>
        <v>6</v>
      </c>
      <c r="C58" t="s">
        <v>8</v>
      </c>
      <c r="D58" s="4" t="str">
        <f>VLOOKUP(B58,tb,2)</f>
        <v/>
      </c>
      <c r="E58" s="8" t="str">
        <f ca="1">VLOOKUP(B58,tb,3)</f>
        <v>567</v>
      </c>
      <c r="F58" s="6" t="str">
        <f ca="1">VLOOKUP(B58,tb,4)</f>
        <v>÷27＝21</v>
      </c>
      <c r="I58">
        <f>+I54+1</f>
        <v>15</v>
      </c>
      <c r="J58" t="s">
        <v>8</v>
      </c>
      <c r="K58" s="4" t="str">
        <f ca="1">VLOOKUP(I58,tb,2)</f>
        <v>(23－</v>
      </c>
      <c r="L58" s="8" t="str">
        <f ca="1">VLOOKUP(I58,tb,3)</f>
        <v>14</v>
      </c>
      <c r="M58" s="6" t="str">
        <f ca="1">VLOOKUP(I58,tb,4)</f>
        <v>)×7＝63</v>
      </c>
    </row>
    <row r="59" spans="2:13" ht="23.25" customHeight="1" x14ac:dyDescent="0.15">
      <c r="D59" s="4"/>
      <c r="E59" s="9"/>
      <c r="F59" s="6"/>
      <c r="K59" s="4"/>
      <c r="L59" s="9"/>
      <c r="M59" s="6"/>
    </row>
    <row r="60" spans="2:13" ht="23.25" customHeight="1" x14ac:dyDescent="0.15">
      <c r="D60" s="4"/>
      <c r="E60" s="9"/>
      <c r="F60" s="6"/>
      <c r="K60" s="4"/>
      <c r="L60" s="9"/>
      <c r="M60" s="6"/>
    </row>
    <row r="61" spans="2:13" ht="23.25" customHeight="1" x14ac:dyDescent="0.15">
      <c r="E61" s="10"/>
      <c r="L61" s="10"/>
    </row>
    <row r="62" spans="2:13" ht="23.25" customHeight="1" x14ac:dyDescent="0.15">
      <c r="B62">
        <f>+B58+1</f>
        <v>7</v>
      </c>
      <c r="C62" t="s">
        <v>8</v>
      </c>
      <c r="D62" s="4" t="str">
        <f ca="1">VLOOKUP(B62,tb,2)</f>
        <v>(247－</v>
      </c>
      <c r="E62" s="8" t="str">
        <f ca="1">VLOOKUP(B62,tb,3)</f>
        <v>49</v>
      </c>
      <c r="F62" s="6" t="str">
        <f ca="1">VLOOKUP(B62,tb,4)</f>
        <v>)÷11＝18</v>
      </c>
      <c r="I62">
        <f>+I58+1</f>
        <v>16</v>
      </c>
      <c r="J62" t="s">
        <v>8</v>
      </c>
      <c r="K62" s="4" t="str">
        <f ca="1">VLOOKUP(I62,tb,2)</f>
        <v>14－</v>
      </c>
      <c r="L62" s="8" t="str">
        <f ca="1">VLOOKUP(I62,tb,3)</f>
        <v>54</v>
      </c>
      <c r="M62" s="6" t="str">
        <f ca="1">VLOOKUP(I62,tb,4)</f>
        <v>÷18＝11</v>
      </c>
    </row>
    <row r="63" spans="2:13" ht="23.25" customHeight="1" x14ac:dyDescent="0.15">
      <c r="D63" s="4"/>
      <c r="E63" s="9"/>
      <c r="F63" s="6"/>
      <c r="K63" s="4"/>
      <c r="L63" s="9"/>
      <c r="M63" s="6"/>
    </row>
    <row r="64" spans="2:13" ht="23.25" customHeight="1" x14ac:dyDescent="0.15">
      <c r="D64" s="4"/>
      <c r="E64" s="9"/>
      <c r="F64" s="6"/>
      <c r="K64" s="4"/>
      <c r="L64" s="9"/>
      <c r="M64" s="6"/>
    </row>
    <row r="65" spans="2:13" ht="23.25" customHeight="1" x14ac:dyDescent="0.15">
      <c r="E65" s="10"/>
      <c r="L65" s="10"/>
    </row>
    <row r="66" spans="2:13" ht="23.25" customHeight="1" x14ac:dyDescent="0.15">
      <c r="B66">
        <f>+B62+1</f>
        <v>8</v>
      </c>
      <c r="C66" t="s">
        <v>8</v>
      </c>
      <c r="D66" s="4" t="str">
        <f ca="1">VLOOKUP(B66,tb,2)</f>
        <v>91÷(</v>
      </c>
      <c r="E66" s="8" t="str">
        <f ca="1">VLOOKUP(B66,tb,3)</f>
        <v>20</v>
      </c>
      <c r="F66" s="6" t="str">
        <f ca="1">VLOOKUP(B66,tb,4)</f>
        <v>－13)＝13</v>
      </c>
      <c r="I66">
        <f>+I62+1</f>
        <v>17</v>
      </c>
      <c r="J66" t="s">
        <v>8</v>
      </c>
      <c r="K66" s="4" t="str">
        <f ca="1">VLOOKUP(I66,tb,2)</f>
        <v>52－</v>
      </c>
      <c r="L66" s="8" t="str">
        <f ca="1">VLOOKUP(I66,tb,3)</f>
        <v>3</v>
      </c>
      <c r="M66" s="6" t="str">
        <f ca="1">VLOOKUP(I66,tb,4)</f>
        <v>×13＝13</v>
      </c>
    </row>
    <row r="67" spans="2:13" ht="23.25" customHeight="1" x14ac:dyDescent="0.15">
      <c r="D67" s="4"/>
      <c r="E67" s="9"/>
      <c r="F67" s="6"/>
      <c r="K67" s="4"/>
      <c r="L67" s="9"/>
      <c r="M67" s="6"/>
    </row>
    <row r="68" spans="2:13" ht="23.25" customHeight="1" x14ac:dyDescent="0.15">
      <c r="D68" s="4"/>
      <c r="E68" s="9"/>
      <c r="F68" s="6"/>
      <c r="K68" s="4"/>
      <c r="L68" s="9"/>
      <c r="M68" s="6"/>
    </row>
    <row r="69" spans="2:13" ht="23.25" customHeight="1" x14ac:dyDescent="0.15">
      <c r="E69" s="10"/>
      <c r="L69" s="10"/>
    </row>
    <row r="70" spans="2:13" ht="23.25" customHeight="1" x14ac:dyDescent="0.15">
      <c r="B70">
        <f>+B66+1</f>
        <v>9</v>
      </c>
      <c r="C70" t="s">
        <v>8</v>
      </c>
      <c r="D70" s="4" t="str">
        <f ca="1">VLOOKUP(B70,tb,2)</f>
        <v>(19＋</v>
      </c>
      <c r="E70" s="8" t="str">
        <f ca="1">VLOOKUP(B70,tb,3)</f>
        <v>13</v>
      </c>
      <c r="F70" s="6" t="str">
        <f ca="1">VLOOKUP(B70,tb,4)</f>
        <v>)×10＝320</v>
      </c>
      <c r="I70">
        <f>+I66+1</f>
        <v>18</v>
      </c>
      <c r="J70" t="s">
        <v>8</v>
      </c>
      <c r="K70" s="4" t="str">
        <f ca="1">VLOOKUP(I70,tb,2)</f>
        <v>288÷(38－</v>
      </c>
      <c r="L70" s="8" t="str">
        <f ca="1">VLOOKUP(I70,tb,3)</f>
        <v>14</v>
      </c>
      <c r="M70" s="6" t="str">
        <f ca="1">VLOOKUP(I70,tb,4)</f>
        <v>)＝12</v>
      </c>
    </row>
    <row r="71" spans="2:13" ht="22.5" customHeight="1" x14ac:dyDescent="0.15"/>
    <row r="72" spans="2:13" ht="22.5" customHeight="1" x14ac:dyDescent="0.15"/>
    <row r="73" spans="2:13" ht="22.5" customHeight="1" x14ac:dyDescent="0.15"/>
    <row r="74" spans="2:13" ht="22.5" customHeight="1" x14ac:dyDescent="0.15"/>
    <row r="75" spans="2:13" ht="22.5" customHeight="1" x14ac:dyDescent="0.15"/>
    <row r="76" spans="2:13" ht="22.5" customHeight="1" x14ac:dyDescent="0.15"/>
  </sheetData>
  <mergeCells count="2">
    <mergeCell ref="E1:K1"/>
    <mergeCell ref="E36:K36"/>
  </mergeCells>
  <phoneticPr fontId="1"/>
  <pageMargins left="0.37" right="0.33" top="0.36" bottom="0.42" header="0.3" footer="0.3"/>
  <pageSetup paperSize="9" orientation="portrait" horizontalDpi="0" verticalDpi="0" r:id="rId1"/>
  <rowBreaks count="1" manualBreakCount="1">
    <brk id="35" min="1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9D55-9298-4158-B738-7FD1F10ECE3D}">
  <sheetPr>
    <tabColor rgb="FFFFFF00"/>
  </sheetPr>
  <dimension ref="B1:Q76"/>
  <sheetViews>
    <sheetView zoomScaleNormal="100" workbookViewId="0">
      <selection activeCell="S7" sqref="S7"/>
    </sheetView>
  </sheetViews>
  <sheetFormatPr defaultRowHeight="12" x14ac:dyDescent="0.15"/>
  <cols>
    <col min="2" max="2" width="3" customWidth="1"/>
    <col min="3" max="3" width="3.5703125" customWidth="1"/>
    <col min="4" max="4" width="14.28515625" customWidth="1"/>
    <col min="5" max="5" width="7.140625" customWidth="1"/>
    <col min="6" max="6" width="12.85546875" customWidth="1"/>
    <col min="7" max="7" width="8.5703125" customWidth="1"/>
    <col min="8" max="8" width="3.5703125" customWidth="1"/>
    <col min="9" max="9" width="4.28515625" customWidth="1"/>
    <col min="10" max="10" width="3.5703125" customWidth="1"/>
    <col min="11" max="11" width="14.28515625" customWidth="1"/>
    <col min="12" max="12" width="7.140625" customWidth="1"/>
    <col min="13" max="13" width="13" customWidth="1"/>
    <col min="14" max="14" width="11.42578125" customWidth="1"/>
    <col min="16" max="16" width="5.7109375" customWidth="1"/>
  </cols>
  <sheetData>
    <row r="1" spans="2:17" ht="17.25" x14ac:dyDescent="0.15">
      <c r="E1" s="16" t="s">
        <v>16</v>
      </c>
      <c r="F1" s="16"/>
      <c r="G1" s="16"/>
      <c r="H1" s="16"/>
      <c r="I1" s="16"/>
      <c r="J1" s="16"/>
      <c r="K1" s="16"/>
    </row>
    <row r="2" spans="2:17" ht="12.75" thickBot="1" x14ac:dyDescent="0.2"/>
    <row r="3" spans="2:17" ht="23.25" customHeight="1" thickTop="1" thickBot="1" x14ac:dyDescent="0.2">
      <c r="B3">
        <v>1</v>
      </c>
      <c r="C3" t="s">
        <v>8</v>
      </c>
      <c r="D3" s="4" t="str">
        <f ca="1">VLOOKUP(B3+6,tb,2)</f>
        <v>(247－</v>
      </c>
      <c r="E3" s="8"/>
      <c r="F3" s="6" t="str">
        <f ca="1">VLOOKUP(B3+6,tb,4)</f>
        <v>)÷11＝18</v>
      </c>
      <c r="I3">
        <v>10</v>
      </c>
      <c r="J3" t="s">
        <v>8</v>
      </c>
      <c r="K3" s="4" t="str">
        <f ca="1">VLOOKUP(I3+6,tb,2)</f>
        <v>14－</v>
      </c>
      <c r="L3" s="8"/>
      <c r="M3" s="6" t="str">
        <f ca="1">VLOOKUP(I3+6,tb,4)</f>
        <v>÷18＝11</v>
      </c>
      <c r="P3" s="14" t="s">
        <v>18</v>
      </c>
      <c r="Q3" s="15" t="s">
        <v>19</v>
      </c>
    </row>
    <row r="4" spans="2:17" ht="23.25" customHeight="1" thickTop="1" x14ac:dyDescent="0.15">
      <c r="D4" s="4"/>
      <c r="E4" s="9"/>
      <c r="F4" s="6"/>
      <c r="K4" s="4"/>
      <c r="L4" s="9"/>
      <c r="M4" s="6"/>
    </row>
    <row r="5" spans="2:17" ht="23.25" customHeight="1" x14ac:dyDescent="0.15">
      <c r="D5" s="4"/>
      <c r="E5" s="9"/>
      <c r="F5" s="6"/>
      <c r="K5" s="4"/>
      <c r="L5" s="9"/>
      <c r="M5" s="6"/>
    </row>
    <row r="6" spans="2:17" ht="23.25" customHeight="1" x14ac:dyDescent="0.15">
      <c r="E6" s="10"/>
      <c r="L6" s="10"/>
    </row>
    <row r="7" spans="2:17" ht="23.25" customHeight="1" x14ac:dyDescent="0.15">
      <c r="B7">
        <f>+B3+1</f>
        <v>2</v>
      </c>
      <c r="C7" t="s">
        <v>8</v>
      </c>
      <c r="D7" s="4" t="str">
        <f ca="1">VLOOKUP(B7+6,tb,2)</f>
        <v>91÷(</v>
      </c>
      <c r="E7" s="8"/>
      <c r="F7" s="6" t="str">
        <f ca="1">VLOOKUP(B7+6,tb,4)</f>
        <v>－13)＝13</v>
      </c>
      <c r="I7">
        <f>+I3+1</f>
        <v>11</v>
      </c>
      <c r="J7" t="s">
        <v>8</v>
      </c>
      <c r="K7" s="4" t="str">
        <f ca="1">VLOOKUP(I7+6,tb,2)</f>
        <v>52－</v>
      </c>
      <c r="L7" s="8"/>
      <c r="M7" s="6" t="str">
        <f ca="1">VLOOKUP(I7+6,tb,4)</f>
        <v>×13＝13</v>
      </c>
    </row>
    <row r="8" spans="2:17" ht="23.25" customHeight="1" x14ac:dyDescent="0.15">
      <c r="D8" s="4"/>
      <c r="E8" s="9"/>
      <c r="F8" s="6"/>
      <c r="K8" s="4"/>
      <c r="L8" s="9"/>
      <c r="M8" s="6"/>
    </row>
    <row r="9" spans="2:17" ht="23.25" customHeight="1" x14ac:dyDescent="0.15">
      <c r="D9" s="4"/>
      <c r="E9" s="9"/>
      <c r="F9" s="6"/>
      <c r="K9" s="4"/>
      <c r="L9" s="9"/>
      <c r="M9" s="6"/>
    </row>
    <row r="10" spans="2:17" ht="23.25" customHeight="1" x14ac:dyDescent="0.15">
      <c r="E10" s="10"/>
      <c r="L10" s="10"/>
    </row>
    <row r="11" spans="2:17" ht="23.25" customHeight="1" x14ac:dyDescent="0.15">
      <c r="B11">
        <f>+B7+1</f>
        <v>3</v>
      </c>
      <c r="C11" t="s">
        <v>8</v>
      </c>
      <c r="D11" s="4" t="str">
        <f ca="1">VLOOKUP(B11+6,tb,2)</f>
        <v>(19＋</v>
      </c>
      <c r="E11" s="8"/>
      <c r="F11" s="6" t="str">
        <f ca="1">VLOOKUP(B11+6,tb,4)</f>
        <v>)×10＝320</v>
      </c>
      <c r="I11">
        <f>+I7+1</f>
        <v>12</v>
      </c>
      <c r="J11" t="s">
        <v>8</v>
      </c>
      <c r="K11" s="4" t="str">
        <f ca="1">VLOOKUP(I11+6,tb,2)</f>
        <v>288÷(38－</v>
      </c>
      <c r="L11" s="8"/>
      <c r="M11" s="6" t="str">
        <f ca="1">VLOOKUP(I11+6,tb,4)</f>
        <v>)＝12</v>
      </c>
    </row>
    <row r="12" spans="2:17" ht="23.25" customHeight="1" x14ac:dyDescent="0.15">
      <c r="D12" s="4"/>
      <c r="E12" s="9"/>
      <c r="F12" s="6"/>
      <c r="K12" s="4"/>
      <c r="L12" s="9"/>
      <c r="M12" s="6"/>
    </row>
    <row r="13" spans="2:17" ht="23.25" customHeight="1" x14ac:dyDescent="0.15">
      <c r="D13" s="4"/>
      <c r="E13" s="9"/>
      <c r="F13" s="6"/>
      <c r="K13" s="4"/>
      <c r="L13" s="9"/>
      <c r="M13" s="6"/>
    </row>
    <row r="14" spans="2:17" ht="23.25" customHeight="1" x14ac:dyDescent="0.15">
      <c r="E14" s="10"/>
      <c r="L14" s="10"/>
    </row>
    <row r="15" spans="2:17" ht="23.25" customHeight="1" x14ac:dyDescent="0.15">
      <c r="B15">
        <f>+B11+1</f>
        <v>4</v>
      </c>
      <c r="C15" t="s">
        <v>8</v>
      </c>
      <c r="D15" s="4" t="str">
        <f ca="1">VLOOKUP(B15+6,tb,2)</f>
        <v>31－165÷</v>
      </c>
      <c r="E15" s="8"/>
      <c r="F15" s="6" t="str">
        <f ca="1">VLOOKUP(B15+6,tb,4)</f>
        <v>＝16</v>
      </c>
      <c r="I15">
        <f>+I11+1</f>
        <v>13</v>
      </c>
      <c r="J15" t="s">
        <v>8</v>
      </c>
      <c r="K15" s="4" t="str">
        <f ca="1">VLOOKUP(I15+6,tb,2)</f>
        <v>450÷(</v>
      </c>
      <c r="L15" s="8"/>
      <c r="M15" s="6" t="str">
        <f ca="1">VLOOKUP(I15+6,tb,4)</f>
        <v>＋12)＝18</v>
      </c>
    </row>
    <row r="16" spans="2:17" ht="23.25" customHeight="1" x14ac:dyDescent="0.15">
      <c r="D16" s="4"/>
      <c r="E16" s="9"/>
      <c r="F16" s="6"/>
      <c r="K16" s="4"/>
      <c r="L16" s="9"/>
      <c r="M16" s="6"/>
    </row>
    <row r="17" spans="2:13" ht="23.25" customHeight="1" x14ac:dyDescent="0.15">
      <c r="D17" s="4"/>
      <c r="E17" s="9"/>
      <c r="F17" s="6"/>
      <c r="K17" s="4"/>
      <c r="L17" s="9"/>
      <c r="M17" s="6"/>
    </row>
    <row r="18" spans="2:13" ht="23.25" customHeight="1" x14ac:dyDescent="0.15">
      <c r="E18" s="10"/>
      <c r="L18" s="10"/>
    </row>
    <row r="19" spans="2:13" ht="23.25" customHeight="1" x14ac:dyDescent="0.15">
      <c r="B19">
        <f>+B15+1</f>
        <v>5</v>
      </c>
      <c r="C19" t="s">
        <v>8</v>
      </c>
      <c r="D19" s="4" t="str">
        <f ca="1">VLOOKUP(B19+6,tb,2)</f>
        <v>13×(</v>
      </c>
      <c r="E19" s="8"/>
      <c r="F19" s="6" t="str">
        <f ca="1">VLOOKUP(B19+6,tb,4)</f>
        <v>－13)＝78</v>
      </c>
      <c r="I19">
        <f>+I15+1</f>
        <v>14</v>
      </c>
      <c r="J19" t="s">
        <v>8</v>
      </c>
      <c r="K19" s="4" t="str">
        <f ca="1">VLOOKUP(I19+6,tb,2)</f>
        <v>120÷</v>
      </c>
      <c r="L19" s="8"/>
      <c r="M19" s="6" t="str">
        <f ca="1">VLOOKUP(I19+6,tb,4)</f>
        <v>－12＝12</v>
      </c>
    </row>
    <row r="20" spans="2:13" ht="23.25" customHeight="1" x14ac:dyDescent="0.15">
      <c r="D20" s="4"/>
      <c r="E20" s="9"/>
      <c r="F20" s="6"/>
      <c r="K20" s="4"/>
      <c r="L20" s="9"/>
      <c r="M20" s="6"/>
    </row>
    <row r="21" spans="2:13" ht="23.25" customHeight="1" x14ac:dyDescent="0.15">
      <c r="D21" s="4"/>
      <c r="E21" s="9"/>
      <c r="F21" s="6"/>
      <c r="K21" s="4"/>
      <c r="L21" s="9"/>
      <c r="M21" s="6"/>
    </row>
    <row r="22" spans="2:13" ht="23.25" customHeight="1" x14ac:dyDescent="0.15">
      <c r="E22" s="10"/>
      <c r="L22" s="10"/>
    </row>
    <row r="23" spans="2:13" ht="23.25" customHeight="1" x14ac:dyDescent="0.15">
      <c r="B23">
        <f>+B19+1</f>
        <v>6</v>
      </c>
      <c r="C23" t="s">
        <v>8</v>
      </c>
      <c r="D23" s="4" t="str">
        <f ca="1">VLOOKUP(B23+6,tb,2)</f>
        <v>11×</v>
      </c>
      <c r="E23" s="8"/>
      <c r="F23" s="6" t="str">
        <f ca="1">VLOOKUP(B23+6,tb,4)</f>
        <v>＋16＝148</v>
      </c>
      <c r="I23">
        <f>+I19+1</f>
        <v>15</v>
      </c>
      <c r="J23" t="s">
        <v>8</v>
      </c>
      <c r="K23" s="4" t="str">
        <f ca="1">VLOOKUP(I23+6,tb,2)</f>
        <v>(203＋</v>
      </c>
      <c r="L23" s="8"/>
      <c r="M23" s="6" t="str">
        <f ca="1">VLOOKUP(I23+6,tb,4)</f>
        <v>)÷15＝16</v>
      </c>
    </row>
    <row r="24" spans="2:13" ht="23.25" customHeight="1" x14ac:dyDescent="0.15">
      <c r="D24" s="4"/>
      <c r="E24" s="9"/>
      <c r="F24" s="6"/>
      <c r="K24" s="4"/>
      <c r="L24" s="9"/>
      <c r="M24" s="6"/>
    </row>
    <row r="25" spans="2:13" ht="23.25" customHeight="1" x14ac:dyDescent="0.15">
      <c r="D25" s="4"/>
      <c r="E25" s="9"/>
      <c r="F25" s="6"/>
      <c r="K25" s="4"/>
      <c r="L25" s="9"/>
      <c r="M25" s="6"/>
    </row>
    <row r="26" spans="2:13" ht="23.25" customHeight="1" x14ac:dyDescent="0.15">
      <c r="E26" s="10"/>
      <c r="L26" s="10"/>
    </row>
    <row r="27" spans="2:13" ht="23.25" customHeight="1" x14ac:dyDescent="0.15">
      <c r="B27">
        <f>+B23+1</f>
        <v>7</v>
      </c>
      <c r="C27" t="s">
        <v>8</v>
      </c>
      <c r="D27" s="4" t="str">
        <f ca="1">VLOOKUP(B27+6,tb,2)</f>
        <v>17×</v>
      </c>
      <c r="E27" s="8"/>
      <c r="F27" s="6" t="str">
        <f ca="1">VLOOKUP(B27+6,tb,4)</f>
        <v>－14＝241</v>
      </c>
      <c r="I27">
        <f>+I23+1</f>
        <v>16</v>
      </c>
      <c r="J27" t="s">
        <v>8</v>
      </c>
      <c r="K27" s="4" t="str">
        <f ca="1">VLOOKUP(I27+6,tb,2)</f>
        <v>24×(</v>
      </c>
      <c r="L27" s="8"/>
      <c r="M27" s="6" t="str">
        <f ca="1">VLOOKUP(I27+6,tb,4)</f>
        <v>＋18)＝1008</v>
      </c>
    </row>
    <row r="28" spans="2:13" ht="23.25" customHeight="1" x14ac:dyDescent="0.15">
      <c r="D28" s="4"/>
      <c r="E28" s="9"/>
      <c r="F28" s="6"/>
      <c r="K28" s="4"/>
      <c r="L28" s="9"/>
      <c r="M28" s="6"/>
    </row>
    <row r="29" spans="2:13" ht="23.25" customHeight="1" x14ac:dyDescent="0.15">
      <c r="D29" s="4"/>
      <c r="E29" s="9"/>
      <c r="F29" s="6"/>
      <c r="K29" s="4"/>
      <c r="L29" s="9"/>
      <c r="M29" s="6"/>
    </row>
    <row r="30" spans="2:13" ht="23.25" customHeight="1" x14ac:dyDescent="0.15">
      <c r="E30" s="10"/>
      <c r="L30" s="10"/>
    </row>
    <row r="31" spans="2:13" ht="23.25" customHeight="1" x14ac:dyDescent="0.15">
      <c r="B31">
        <f>+B27+1</f>
        <v>8</v>
      </c>
      <c r="C31" t="s">
        <v>8</v>
      </c>
      <c r="D31" s="4" t="str">
        <f ca="1">VLOOKUP(B31+6,tb,2)</f>
        <v>17＋</v>
      </c>
      <c r="E31" s="8"/>
      <c r="F31" s="6" t="str">
        <f ca="1">VLOOKUP(B31+6,tb,4)</f>
        <v>×14＝199</v>
      </c>
      <c r="I31">
        <f>+I27+1</f>
        <v>17</v>
      </c>
      <c r="J31" t="s">
        <v>8</v>
      </c>
      <c r="K31" s="4" t="str">
        <f ca="1">VLOOKUP(I31+6,tb,2)</f>
        <v>75÷</v>
      </c>
      <c r="L31" s="8"/>
      <c r="M31" s="6" t="str">
        <f ca="1">VLOOKUP(I31+6,tb,4)</f>
        <v>＋12＝17</v>
      </c>
    </row>
    <row r="32" spans="2:13" ht="23.25" customHeight="1" x14ac:dyDescent="0.15">
      <c r="D32" s="4"/>
      <c r="E32" s="9"/>
      <c r="F32" s="6"/>
      <c r="K32" s="4"/>
      <c r="L32" s="9"/>
      <c r="M32" s="6"/>
    </row>
    <row r="33" spans="2:13" ht="23.25" customHeight="1" x14ac:dyDescent="0.15">
      <c r="D33" s="4"/>
      <c r="E33" s="9"/>
      <c r="F33" s="6"/>
      <c r="K33" s="4"/>
      <c r="L33" s="9"/>
      <c r="M33" s="6"/>
    </row>
    <row r="34" spans="2:13" ht="23.25" customHeight="1" x14ac:dyDescent="0.15">
      <c r="E34" s="10"/>
      <c r="L34" s="10"/>
    </row>
    <row r="35" spans="2:13" ht="23.25" customHeight="1" x14ac:dyDescent="0.15">
      <c r="B35">
        <f>+B31+1</f>
        <v>9</v>
      </c>
      <c r="C35" t="s">
        <v>8</v>
      </c>
      <c r="D35" s="4" t="str">
        <f ca="1">VLOOKUP(B35+6,tb,2)</f>
        <v>(23－</v>
      </c>
      <c r="E35" s="8"/>
      <c r="F35" s="6" t="str">
        <f ca="1">VLOOKUP(B35+6,tb,4)</f>
        <v>)×7＝63</v>
      </c>
      <c r="I35">
        <f>+I31+1</f>
        <v>18</v>
      </c>
      <c r="J35" t="s">
        <v>8</v>
      </c>
      <c r="K35" s="4" t="str">
        <f ca="1">VLOOKUP(I35+6,tb,2)</f>
        <v>41＋</v>
      </c>
      <c r="L35" s="8"/>
      <c r="M35" s="6" t="str">
        <f ca="1">VLOOKUP(I35+6,tb,4)</f>
        <v>÷11＝47</v>
      </c>
    </row>
    <row r="36" spans="2:13" ht="17.25" x14ac:dyDescent="0.15">
      <c r="E36" s="16" t="s">
        <v>17</v>
      </c>
      <c r="F36" s="16"/>
      <c r="G36" s="16"/>
      <c r="H36" s="16"/>
      <c r="I36" s="16"/>
      <c r="J36" s="16"/>
      <c r="K36" s="16"/>
    </row>
    <row r="38" spans="2:13" ht="23.25" customHeight="1" x14ac:dyDescent="0.15">
      <c r="B38">
        <v>1</v>
      </c>
      <c r="C38" t="s">
        <v>8</v>
      </c>
      <c r="D38" s="4" t="str">
        <f ca="1">VLOOKUP(B38+6,tb,2)</f>
        <v>(247－</v>
      </c>
      <c r="E38" s="8" t="str">
        <f ca="1">VLOOKUP(B38+6,tb,3)</f>
        <v>49</v>
      </c>
      <c r="F38" s="6" t="str">
        <f ca="1">VLOOKUP(B38+6,tb,4)</f>
        <v>)÷11＝18</v>
      </c>
      <c r="I38">
        <v>10</v>
      </c>
      <c r="J38" t="s">
        <v>8</v>
      </c>
      <c r="K38" s="4" t="str">
        <f ca="1">VLOOKUP(I38+6,tb,2)</f>
        <v>14－</v>
      </c>
      <c r="L38" s="8" t="str">
        <f ca="1">VLOOKUP(I38+6,tb,3)</f>
        <v>54</v>
      </c>
      <c r="M38" s="6" t="str">
        <f ca="1">VLOOKUP(I38+6,tb,4)</f>
        <v>÷18＝11</v>
      </c>
    </row>
    <row r="39" spans="2:13" ht="23.25" customHeight="1" x14ac:dyDescent="0.15">
      <c r="D39" s="4"/>
      <c r="E39" s="9"/>
      <c r="F39" s="6"/>
      <c r="K39" s="4"/>
      <c r="L39" s="9"/>
      <c r="M39" s="6"/>
    </row>
    <row r="40" spans="2:13" ht="23.25" customHeight="1" x14ac:dyDescent="0.15">
      <c r="D40" s="4"/>
      <c r="E40" s="9"/>
      <c r="F40" s="6"/>
      <c r="K40" s="4"/>
      <c r="L40" s="9"/>
      <c r="M40" s="6"/>
    </row>
    <row r="41" spans="2:13" ht="23.25" customHeight="1" x14ac:dyDescent="0.15">
      <c r="E41" s="10"/>
      <c r="L41" s="10"/>
    </row>
    <row r="42" spans="2:13" ht="23.25" customHeight="1" x14ac:dyDescent="0.15">
      <c r="B42">
        <f>+B38+1</f>
        <v>2</v>
      </c>
      <c r="C42" t="s">
        <v>8</v>
      </c>
      <c r="D42" s="4" t="str">
        <f ca="1">VLOOKUP(B42+6,tb,2)</f>
        <v>91÷(</v>
      </c>
      <c r="E42" s="8" t="str">
        <f ca="1">VLOOKUP(B42+6,tb,3)</f>
        <v>20</v>
      </c>
      <c r="F42" s="6" t="str">
        <f ca="1">VLOOKUP(B42+6,tb,4)</f>
        <v>－13)＝13</v>
      </c>
      <c r="I42">
        <f>+I38+1</f>
        <v>11</v>
      </c>
      <c r="J42" t="s">
        <v>8</v>
      </c>
      <c r="K42" s="4" t="str">
        <f ca="1">VLOOKUP(I42+6,tb,2)</f>
        <v>52－</v>
      </c>
      <c r="L42" s="8" t="str">
        <f ca="1">VLOOKUP(I42+6,tb,3)</f>
        <v>3</v>
      </c>
      <c r="M42" s="6" t="str">
        <f ca="1">VLOOKUP(I42+6,tb,4)</f>
        <v>×13＝13</v>
      </c>
    </row>
    <row r="43" spans="2:13" ht="23.25" customHeight="1" x14ac:dyDescent="0.15">
      <c r="D43" s="4"/>
      <c r="E43" s="9"/>
      <c r="F43" s="6"/>
      <c r="K43" s="4"/>
      <c r="L43" s="9"/>
      <c r="M43" s="6"/>
    </row>
    <row r="44" spans="2:13" ht="23.25" customHeight="1" x14ac:dyDescent="0.15">
      <c r="D44" s="4"/>
      <c r="E44" s="9"/>
      <c r="F44" s="6"/>
      <c r="K44" s="4"/>
      <c r="L44" s="9"/>
      <c r="M44" s="6"/>
    </row>
    <row r="45" spans="2:13" ht="23.25" customHeight="1" x14ac:dyDescent="0.15">
      <c r="E45" s="10"/>
      <c r="L45" s="10"/>
    </row>
    <row r="46" spans="2:13" ht="23.25" customHeight="1" x14ac:dyDescent="0.15">
      <c r="B46">
        <f>+B42+1</f>
        <v>3</v>
      </c>
      <c r="C46" t="s">
        <v>8</v>
      </c>
      <c r="D46" s="4" t="str">
        <f ca="1">VLOOKUP(B46+6,tb,2)</f>
        <v>(19＋</v>
      </c>
      <c r="E46" s="8" t="str">
        <f ca="1">VLOOKUP(B46+6,tb,3)</f>
        <v>13</v>
      </c>
      <c r="F46" s="6" t="str">
        <f ca="1">VLOOKUP(B46+6,tb,4)</f>
        <v>)×10＝320</v>
      </c>
      <c r="I46">
        <f>+I42+1</f>
        <v>12</v>
      </c>
      <c r="J46" t="s">
        <v>8</v>
      </c>
      <c r="K46" s="4" t="str">
        <f ca="1">VLOOKUP(I46+6,tb,2)</f>
        <v>288÷(38－</v>
      </c>
      <c r="L46" s="8" t="str">
        <f ca="1">VLOOKUP(I46+6,tb,3)</f>
        <v>14</v>
      </c>
      <c r="M46" s="6" t="str">
        <f ca="1">VLOOKUP(I46+6,tb,4)</f>
        <v>)＝12</v>
      </c>
    </row>
    <row r="47" spans="2:13" ht="23.25" customHeight="1" x14ac:dyDescent="0.15">
      <c r="D47" s="4"/>
      <c r="E47" s="9"/>
      <c r="F47" s="6"/>
      <c r="K47" s="4"/>
      <c r="L47" s="9"/>
      <c r="M47" s="6"/>
    </row>
    <row r="48" spans="2:13" ht="23.25" customHeight="1" x14ac:dyDescent="0.15">
      <c r="D48" s="4"/>
      <c r="E48" s="9"/>
      <c r="F48" s="6"/>
      <c r="K48" s="4"/>
      <c r="L48" s="9"/>
      <c r="M48" s="6"/>
    </row>
    <row r="49" spans="2:13" ht="23.25" customHeight="1" x14ac:dyDescent="0.15">
      <c r="E49" s="10"/>
      <c r="L49" s="10"/>
    </row>
    <row r="50" spans="2:13" ht="23.25" customHeight="1" x14ac:dyDescent="0.15">
      <c r="B50">
        <f>+B46+1</f>
        <v>4</v>
      </c>
      <c r="C50" t="s">
        <v>8</v>
      </c>
      <c r="D50" s="4" t="str">
        <f ca="1">VLOOKUP(B50+6,tb,2)</f>
        <v>31－165÷</v>
      </c>
      <c r="E50" s="8" t="str">
        <f ca="1">VLOOKUP(B50+6,tb,3)</f>
        <v>11</v>
      </c>
      <c r="F50" s="6" t="str">
        <f ca="1">VLOOKUP(B50+6,tb,4)</f>
        <v>＝16</v>
      </c>
      <c r="I50">
        <f>+I46+1</f>
        <v>13</v>
      </c>
      <c r="J50" t="s">
        <v>8</v>
      </c>
      <c r="K50" s="4" t="str">
        <f ca="1">VLOOKUP(I50+6,tb,2)</f>
        <v>450÷(</v>
      </c>
      <c r="L50" s="8" t="str">
        <f ca="1">VLOOKUP(I50+6,tb,3)</f>
        <v>13</v>
      </c>
      <c r="M50" s="6" t="str">
        <f ca="1">VLOOKUP(I50+6,tb,4)</f>
        <v>＋12)＝18</v>
      </c>
    </row>
    <row r="51" spans="2:13" ht="23.25" customHeight="1" x14ac:dyDescent="0.15">
      <c r="D51" s="4"/>
      <c r="E51" s="9"/>
      <c r="F51" s="6"/>
      <c r="K51" s="4"/>
      <c r="L51" s="9"/>
      <c r="M51" s="6"/>
    </row>
    <row r="52" spans="2:13" ht="23.25" customHeight="1" x14ac:dyDescent="0.15">
      <c r="D52" s="4"/>
      <c r="E52" s="9"/>
      <c r="F52" s="6"/>
      <c r="K52" s="4"/>
      <c r="L52" s="9"/>
      <c r="M52" s="6"/>
    </row>
    <row r="53" spans="2:13" ht="23.25" customHeight="1" x14ac:dyDescent="0.15">
      <c r="E53" s="10"/>
      <c r="L53" s="10"/>
    </row>
    <row r="54" spans="2:13" ht="23.25" customHeight="1" x14ac:dyDescent="0.15">
      <c r="B54">
        <f>+B50+1</f>
        <v>5</v>
      </c>
      <c r="C54" t="s">
        <v>8</v>
      </c>
      <c r="D54" s="4" t="str">
        <f ca="1">VLOOKUP(B54+6,tb,2)</f>
        <v>13×(</v>
      </c>
      <c r="E54" s="8" t="str">
        <f ca="1">VLOOKUP(B54+6,tb,3)</f>
        <v>19</v>
      </c>
      <c r="F54" s="6" t="str">
        <f ca="1">VLOOKUP(B54+6,tb,4)</f>
        <v>－13)＝78</v>
      </c>
      <c r="I54">
        <f>+I50+1</f>
        <v>14</v>
      </c>
      <c r="J54" t="s">
        <v>8</v>
      </c>
      <c r="K54" s="4" t="str">
        <f ca="1">VLOOKUP(I54+6,tb,2)</f>
        <v>120÷</v>
      </c>
      <c r="L54" s="8" t="str">
        <f ca="1">VLOOKUP(I54+6,tb,3)</f>
        <v>5</v>
      </c>
      <c r="M54" s="6" t="str">
        <f ca="1">VLOOKUP(I54+6,tb,4)</f>
        <v>－12＝12</v>
      </c>
    </row>
    <row r="55" spans="2:13" ht="23.25" customHeight="1" x14ac:dyDescent="0.15">
      <c r="D55" s="4"/>
      <c r="E55" s="9"/>
      <c r="F55" s="6"/>
      <c r="K55" s="4"/>
      <c r="L55" s="9"/>
      <c r="M55" s="6"/>
    </row>
    <row r="56" spans="2:13" ht="23.25" customHeight="1" x14ac:dyDescent="0.15">
      <c r="D56" s="4"/>
      <c r="E56" s="9"/>
      <c r="F56" s="6"/>
      <c r="K56" s="4"/>
      <c r="L56" s="9"/>
      <c r="M56" s="6"/>
    </row>
    <row r="57" spans="2:13" ht="23.25" customHeight="1" x14ac:dyDescent="0.15">
      <c r="E57" s="10"/>
      <c r="L57" s="10"/>
    </row>
    <row r="58" spans="2:13" ht="23.25" customHeight="1" x14ac:dyDescent="0.15">
      <c r="B58">
        <f>+B54+1</f>
        <v>6</v>
      </c>
      <c r="C58" t="s">
        <v>8</v>
      </c>
      <c r="D58" s="4" t="str">
        <f ca="1">VLOOKUP(B58+6,tb,2)</f>
        <v>11×</v>
      </c>
      <c r="E58" s="8" t="str">
        <f ca="1">VLOOKUP(B58+6,tb,3)</f>
        <v>12</v>
      </c>
      <c r="F58" s="6" t="str">
        <f ca="1">VLOOKUP(B58+6,tb,4)</f>
        <v>＋16＝148</v>
      </c>
      <c r="I58">
        <f>+I54+1</f>
        <v>15</v>
      </c>
      <c r="J58" t="s">
        <v>8</v>
      </c>
      <c r="K58" s="4" t="str">
        <f ca="1">VLOOKUP(I58+6,tb,2)</f>
        <v>(203＋</v>
      </c>
      <c r="L58" s="8" t="str">
        <f ca="1">VLOOKUP(I58+6,tb,3)</f>
        <v>37</v>
      </c>
      <c r="M58" s="6" t="str">
        <f ca="1">VLOOKUP(I58+6,tb,4)</f>
        <v>)÷15＝16</v>
      </c>
    </row>
    <row r="59" spans="2:13" ht="23.25" customHeight="1" x14ac:dyDescent="0.15">
      <c r="D59" s="4"/>
      <c r="E59" s="9"/>
      <c r="F59" s="6"/>
      <c r="K59" s="4"/>
      <c r="L59" s="9"/>
      <c r="M59" s="6"/>
    </row>
    <row r="60" spans="2:13" ht="23.25" customHeight="1" x14ac:dyDescent="0.15">
      <c r="D60" s="4"/>
      <c r="E60" s="9"/>
      <c r="F60" s="6"/>
      <c r="K60" s="4"/>
      <c r="L60" s="9"/>
      <c r="M60" s="6"/>
    </row>
    <row r="61" spans="2:13" ht="23.25" customHeight="1" x14ac:dyDescent="0.15">
      <c r="E61" s="10"/>
      <c r="L61" s="10"/>
    </row>
    <row r="62" spans="2:13" ht="23.25" customHeight="1" x14ac:dyDescent="0.15">
      <c r="B62">
        <f>+B58+1</f>
        <v>7</v>
      </c>
      <c r="C62" t="s">
        <v>8</v>
      </c>
      <c r="D62" s="4" t="str">
        <f ca="1">VLOOKUP(B62+6,tb,2)</f>
        <v>17×</v>
      </c>
      <c r="E62" s="8" t="str">
        <f ca="1">VLOOKUP(B62+6,tb,3)</f>
        <v>15</v>
      </c>
      <c r="F62" s="6" t="str">
        <f ca="1">VLOOKUP(B62+6,tb,4)</f>
        <v>－14＝241</v>
      </c>
      <c r="I62">
        <f>+I58+1</f>
        <v>16</v>
      </c>
      <c r="J62" t="s">
        <v>8</v>
      </c>
      <c r="K62" s="4" t="str">
        <f ca="1">VLOOKUP(I62+6,tb,2)</f>
        <v>24×(</v>
      </c>
      <c r="L62" s="8" t="str">
        <f ca="1">VLOOKUP(I62+6,tb,3)</f>
        <v>24</v>
      </c>
      <c r="M62" s="6" t="str">
        <f ca="1">VLOOKUP(I62+6,tb,4)</f>
        <v>＋18)＝1008</v>
      </c>
    </row>
    <row r="63" spans="2:13" ht="23.25" customHeight="1" x14ac:dyDescent="0.15">
      <c r="D63" s="4"/>
      <c r="E63" s="9"/>
      <c r="F63" s="6"/>
      <c r="K63" s="4"/>
      <c r="L63" s="9"/>
      <c r="M63" s="6"/>
    </row>
    <row r="64" spans="2:13" ht="23.25" customHeight="1" x14ac:dyDescent="0.15">
      <c r="D64" s="4"/>
      <c r="E64" s="9"/>
      <c r="F64" s="6"/>
      <c r="K64" s="4"/>
      <c r="L64" s="9"/>
      <c r="M64" s="6"/>
    </row>
    <row r="65" spans="2:13" ht="23.25" customHeight="1" x14ac:dyDescent="0.15">
      <c r="E65" s="10"/>
      <c r="L65" s="10"/>
    </row>
    <row r="66" spans="2:13" ht="23.25" customHeight="1" x14ac:dyDescent="0.15">
      <c r="B66">
        <f>+B62+1</f>
        <v>8</v>
      </c>
      <c r="C66" t="s">
        <v>8</v>
      </c>
      <c r="D66" s="4" t="str">
        <f ca="1">VLOOKUP(B66+6,tb,2)</f>
        <v>17＋</v>
      </c>
      <c r="E66" s="8" t="str">
        <f ca="1">VLOOKUP(B66+6,tb,3)</f>
        <v>13</v>
      </c>
      <c r="F66" s="6" t="str">
        <f ca="1">VLOOKUP(B66+6,tb,4)</f>
        <v>×14＝199</v>
      </c>
      <c r="I66">
        <f>+I62+1</f>
        <v>17</v>
      </c>
      <c r="J66" t="s">
        <v>8</v>
      </c>
      <c r="K66" s="4" t="str">
        <f ca="1">VLOOKUP(I66+6,tb,2)</f>
        <v>75÷</v>
      </c>
      <c r="L66" s="8" t="str">
        <f ca="1">VLOOKUP(I66+6,tb,3)</f>
        <v>15</v>
      </c>
      <c r="M66" s="6" t="str">
        <f ca="1">VLOOKUP(I66+6,tb,4)</f>
        <v>＋12＝17</v>
      </c>
    </row>
    <row r="67" spans="2:13" ht="23.25" customHeight="1" x14ac:dyDescent="0.15">
      <c r="D67" s="4"/>
      <c r="E67" s="9"/>
      <c r="F67" s="6"/>
      <c r="K67" s="4"/>
      <c r="L67" s="9"/>
      <c r="M67" s="6"/>
    </row>
    <row r="68" spans="2:13" ht="23.25" customHeight="1" x14ac:dyDescent="0.15">
      <c r="D68" s="4"/>
      <c r="E68" s="9"/>
      <c r="F68" s="6"/>
      <c r="K68" s="4"/>
      <c r="L68" s="9"/>
      <c r="M68" s="6"/>
    </row>
    <row r="69" spans="2:13" ht="23.25" customHeight="1" x14ac:dyDescent="0.15">
      <c r="E69" s="10"/>
      <c r="L69" s="10"/>
    </row>
    <row r="70" spans="2:13" ht="23.25" customHeight="1" x14ac:dyDescent="0.15">
      <c r="B70">
        <f>+B66+1</f>
        <v>9</v>
      </c>
      <c r="C70" t="s">
        <v>8</v>
      </c>
      <c r="D70" s="4" t="str">
        <f ca="1">VLOOKUP(B70+6,tb,2)</f>
        <v>(23－</v>
      </c>
      <c r="E70" s="8" t="str">
        <f ca="1">VLOOKUP(B70+6,tb,3)</f>
        <v>14</v>
      </c>
      <c r="F70" s="6" t="str">
        <f ca="1">VLOOKUP(B70+6,tb,4)</f>
        <v>)×7＝63</v>
      </c>
      <c r="I70">
        <f>+I66+1</f>
        <v>18</v>
      </c>
      <c r="J70" t="s">
        <v>8</v>
      </c>
      <c r="K70" s="4" t="str">
        <f ca="1">VLOOKUP(I70+6,tb,2)</f>
        <v>41＋</v>
      </c>
      <c r="L70" s="8" t="str">
        <f ca="1">VLOOKUP(I70+6,tb,3)</f>
        <v>66</v>
      </c>
      <c r="M70" s="6" t="str">
        <f ca="1">VLOOKUP(I70+6,tb,4)</f>
        <v>÷11＝47</v>
      </c>
    </row>
    <row r="71" spans="2:13" ht="22.5" customHeight="1" x14ac:dyDescent="0.15"/>
    <row r="72" spans="2:13" ht="22.5" customHeight="1" x14ac:dyDescent="0.15"/>
    <row r="73" spans="2:13" ht="22.5" customHeight="1" x14ac:dyDescent="0.15"/>
    <row r="74" spans="2:13" ht="22.5" customHeight="1" x14ac:dyDescent="0.15"/>
    <row r="75" spans="2:13" ht="22.5" customHeight="1" x14ac:dyDescent="0.15"/>
    <row r="76" spans="2:13" ht="22.5" customHeight="1" x14ac:dyDescent="0.15"/>
  </sheetData>
  <mergeCells count="2">
    <mergeCell ref="E1:K1"/>
    <mergeCell ref="E36:K36"/>
  </mergeCells>
  <phoneticPr fontId="1"/>
  <pageMargins left="0.37" right="0.33" top="0.36" bottom="0.42" header="0.3" footer="0.3"/>
  <pageSetup paperSize="9" orientation="portrait" horizontalDpi="0" verticalDpi="0" r:id="rId1"/>
  <rowBreaks count="1" manualBreakCount="1">
    <brk id="35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D</vt:lpstr>
      <vt:lpstr>PS1 </vt:lpstr>
      <vt:lpstr>PS2</vt:lpstr>
      <vt:lpstr>PA1</vt:lpstr>
      <vt:lpstr>PA2</vt:lpstr>
      <vt:lpstr>PB1</vt:lpstr>
      <vt:lpstr>PB2</vt:lpstr>
      <vt:lpstr>'PA1'!Print_Area</vt:lpstr>
      <vt:lpstr>'PA2'!Print_Area</vt:lpstr>
      <vt:lpstr>'PB1'!Print_Area</vt:lpstr>
      <vt:lpstr>'PB2'!Print_Area</vt:lpstr>
      <vt:lpstr>'PS1 '!Print_Area</vt:lpstr>
      <vt:lpstr>'PS2'!Print_Area</vt:lpstr>
      <vt:lpstr>sa</vt:lpstr>
      <vt:lpstr>sb</vt:lpstr>
      <vt:lpstr>sc</vt:lpstr>
      <vt:lpstr>ta</vt:lpstr>
      <vt:lpstr>tb</vt:lpstr>
      <vt:lpstr>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2018-09-01T01:20:25Z</cp:lastPrinted>
  <dcterms:created xsi:type="dcterms:W3CDTF">2018-08-25T00:39:22Z</dcterms:created>
  <dcterms:modified xsi:type="dcterms:W3CDTF">2018-09-01T01:31:21Z</dcterms:modified>
</cp:coreProperties>
</file>