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oru\work1\upl\"/>
    </mc:Choice>
  </mc:AlternateContent>
  <xr:revisionPtr revIDLastSave="0" documentId="8_{6828EACC-0A9B-4B11-B73A-6D825F02F503}" xr6:coauthVersionLast="43" xr6:coauthVersionMax="43" xr10:uidLastSave="{00000000-0000-0000-0000-000000000000}"/>
  <bookViews>
    <workbookView xWindow="-120" yWindow="-120" windowWidth="20730" windowHeight="11160" activeTab="2" xr2:uid="{A9394C18-6953-4E76-A2E5-25C8100C8EC9}"/>
  </bookViews>
  <sheets>
    <sheet name="d" sheetId="1" r:id="rId1"/>
    <sheet name="e" sheetId="3" r:id="rId2"/>
    <sheet name="p0" sheetId="2" r:id="rId3"/>
    <sheet name="p1" sheetId="4" r:id="rId4"/>
  </sheets>
  <definedNames>
    <definedName name="pa">d!$AQ$4:$CA$18</definedName>
    <definedName name="pr">d!$AQ$21:$CA$32</definedName>
    <definedName name="_xlnm.Print_Area" localSheetId="2">p0!$B$2:$BF$80</definedName>
    <definedName name="_xlnm.Print_Area" localSheetId="3">'p1'!$B$2:$BF$83</definedName>
    <definedName name="qa">e!$AT$4:$CP$15</definedName>
    <definedName name="qr">e!$AT$18:$CP$29</definedName>
  </definedNames>
  <calcPr calcId="191029" calcMode="manual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V83" i="4" l="1"/>
  <c r="AU83" i="4"/>
  <c r="AT83" i="4"/>
  <c r="AC83" i="4"/>
  <c r="AB83" i="4"/>
  <c r="AA83" i="4"/>
  <c r="J83" i="4"/>
  <c r="I83" i="4"/>
  <c r="H83" i="4"/>
  <c r="AV73" i="4"/>
  <c r="AU73" i="4"/>
  <c r="AT73" i="4"/>
  <c r="AC73" i="4"/>
  <c r="AB73" i="4"/>
  <c r="AA73" i="4"/>
  <c r="J73" i="4"/>
  <c r="I73" i="4"/>
  <c r="H73" i="4"/>
  <c r="AV63" i="4"/>
  <c r="AU63" i="4"/>
  <c r="AT63" i="4"/>
  <c r="AC63" i="4"/>
  <c r="AB63" i="4"/>
  <c r="AA63" i="4"/>
  <c r="J63" i="4"/>
  <c r="I63" i="4"/>
  <c r="H63" i="4"/>
  <c r="AN55" i="4"/>
  <c r="U55" i="4"/>
  <c r="B55" i="4"/>
  <c r="B65" i="4" s="1"/>
  <c r="AV53" i="4"/>
  <c r="AU53" i="4"/>
  <c r="AT53" i="4"/>
  <c r="AC53" i="4"/>
  <c r="AB53" i="4"/>
  <c r="AA53" i="4"/>
  <c r="J53" i="4"/>
  <c r="I53" i="4"/>
  <c r="H53" i="4"/>
  <c r="AN45" i="4"/>
  <c r="U45" i="4"/>
  <c r="CN8" i="3"/>
  <c r="CM8" i="3"/>
  <c r="CL8" i="3"/>
  <c r="CN7" i="3"/>
  <c r="CM7" i="3"/>
  <c r="CL7" i="3"/>
  <c r="CM6" i="3"/>
  <c r="CL6" i="3"/>
  <c r="CM5" i="3"/>
  <c r="CL5" i="3"/>
  <c r="CN4" i="3"/>
  <c r="CM4" i="3"/>
  <c r="CL4" i="3"/>
  <c r="B24" i="4"/>
  <c r="B14" i="4"/>
  <c r="U4" i="4"/>
  <c r="AN14" i="3"/>
  <c r="AM14" i="3"/>
  <c r="AL14" i="3"/>
  <c r="C14" i="3"/>
  <c r="AA14" i="3" s="1"/>
  <c r="BC14" i="3" s="1"/>
  <c r="B14" i="3"/>
  <c r="Z14" i="3" s="1"/>
  <c r="BB14" i="3" s="1"/>
  <c r="AN12" i="3"/>
  <c r="AM12" i="3"/>
  <c r="AL12" i="3"/>
  <c r="C12" i="3"/>
  <c r="AA12" i="3" s="1"/>
  <c r="BC12" i="3" s="1"/>
  <c r="B12" i="3"/>
  <c r="Z12" i="3" s="1"/>
  <c r="BB12" i="3" s="1"/>
  <c r="AN10" i="3"/>
  <c r="AM10" i="3"/>
  <c r="AL10" i="3"/>
  <c r="C10" i="3"/>
  <c r="AA10" i="3" s="1"/>
  <c r="BC10" i="3" s="1"/>
  <c r="B10" i="3"/>
  <c r="Z10" i="3" s="1"/>
  <c r="BB10" i="3" s="1"/>
  <c r="C8" i="3"/>
  <c r="AA8" i="3" s="1"/>
  <c r="BC8" i="3" s="1"/>
  <c r="B8" i="3"/>
  <c r="Z8" i="3" s="1"/>
  <c r="BB8" i="3" s="1"/>
  <c r="C6" i="3"/>
  <c r="AA6" i="3" s="1"/>
  <c r="BC6" i="3" s="1"/>
  <c r="B6" i="3"/>
  <c r="Z6" i="3" s="1"/>
  <c r="BB6" i="3" s="1"/>
  <c r="C7" i="3"/>
  <c r="AA7" i="3" s="1"/>
  <c r="BC7" i="3" s="1"/>
  <c r="B7" i="3"/>
  <c r="Z7" i="3" s="1"/>
  <c r="BB7" i="3" s="1"/>
  <c r="C5" i="3"/>
  <c r="AA5" i="3" s="1"/>
  <c r="BC5" i="3" s="1"/>
  <c r="B5" i="3"/>
  <c r="B13" i="3"/>
  <c r="C13" i="3"/>
  <c r="AA13" i="3" s="1"/>
  <c r="BC13" i="3" s="1"/>
  <c r="B15" i="3"/>
  <c r="Z15" i="3" s="1"/>
  <c r="BA15" i="3" s="1"/>
  <c r="C15" i="3"/>
  <c r="AA15" i="3" s="1"/>
  <c r="BB15" i="3" s="1"/>
  <c r="AR29" i="3"/>
  <c r="AR28" i="3"/>
  <c r="AR27" i="3"/>
  <c r="AR26" i="3"/>
  <c r="AR25" i="3"/>
  <c r="AR24" i="3"/>
  <c r="AR23" i="3"/>
  <c r="AR22" i="3"/>
  <c r="AR21" i="3"/>
  <c r="AR20" i="3"/>
  <c r="G20" i="3"/>
  <c r="AR19" i="3"/>
  <c r="AR18" i="3"/>
  <c r="C11" i="3"/>
  <c r="AA11" i="3" s="1"/>
  <c r="BC11" i="3" s="1"/>
  <c r="B11" i="3"/>
  <c r="Z11" i="3" s="1"/>
  <c r="BB11" i="3" s="1"/>
  <c r="C9" i="3"/>
  <c r="B9" i="3"/>
  <c r="Z9" i="3" s="1"/>
  <c r="BB9" i="3" s="1"/>
  <c r="C4" i="3"/>
  <c r="AA4" i="3" s="1"/>
  <c r="BC4" i="3" s="1"/>
  <c r="B4" i="3"/>
  <c r="Z4" i="3" s="1"/>
  <c r="BB4" i="3" s="1"/>
  <c r="B54" i="2"/>
  <c r="U44" i="2"/>
  <c r="B75" i="4" l="1"/>
  <c r="U65" i="4"/>
  <c r="AN4" i="4"/>
  <c r="U14" i="4"/>
  <c r="B34" i="4"/>
  <c r="U24" i="4"/>
  <c r="AN14" i="4"/>
  <c r="D6" i="3"/>
  <c r="H6" i="3" s="1"/>
  <c r="M6" i="3" s="1"/>
  <c r="D14" i="3"/>
  <c r="H14" i="3" s="1"/>
  <c r="D8" i="3"/>
  <c r="D10" i="3"/>
  <c r="D12" i="3"/>
  <c r="AS23" i="3"/>
  <c r="D11" i="3"/>
  <c r="H11" i="3" s="1"/>
  <c r="M11" i="3" s="1"/>
  <c r="D13" i="3"/>
  <c r="E13" i="3" s="1"/>
  <c r="Z13" i="3"/>
  <c r="BB13" i="3" s="1"/>
  <c r="D7" i="3"/>
  <c r="E7" i="3" s="1"/>
  <c r="AA9" i="3"/>
  <c r="BC9" i="3" s="1"/>
  <c r="D9" i="3"/>
  <c r="AN44" i="2"/>
  <c r="B64" i="2"/>
  <c r="AS19" i="3"/>
  <c r="AS24" i="3"/>
  <c r="AS27" i="3"/>
  <c r="AS26" i="3"/>
  <c r="AS22" i="3"/>
  <c r="AS20" i="3"/>
  <c r="AS18" i="3"/>
  <c r="U54" i="2"/>
  <c r="D4" i="3"/>
  <c r="AS21" i="3"/>
  <c r="Z5" i="3"/>
  <c r="BB5" i="3" s="1"/>
  <c r="D5" i="3"/>
  <c r="AS29" i="3"/>
  <c r="AS28" i="3"/>
  <c r="AS25" i="3"/>
  <c r="D15" i="3"/>
  <c r="AN65" i="4" l="1"/>
  <c r="U75" i="4"/>
  <c r="CL21" i="3"/>
  <c r="CM21" i="3"/>
  <c r="M61" i="4" s="1"/>
  <c r="CM24" i="3"/>
  <c r="M71" i="4" s="1"/>
  <c r="CL24" i="3"/>
  <c r="CM22" i="3"/>
  <c r="AF61" i="4" s="1"/>
  <c r="CL22" i="3"/>
  <c r="CM19" i="3"/>
  <c r="AF51" i="4" s="1"/>
  <c r="CL19" i="3"/>
  <c r="CM20" i="3"/>
  <c r="AY51" i="4" s="1"/>
  <c r="CL20" i="3"/>
  <c r="CL29" i="3"/>
  <c r="CM29" i="3"/>
  <c r="CM26" i="3"/>
  <c r="CL26" i="3"/>
  <c r="CM28" i="3"/>
  <c r="CL28" i="3"/>
  <c r="CL25" i="3"/>
  <c r="CM25" i="3"/>
  <c r="AF71" i="4" s="1"/>
  <c r="CM18" i="3"/>
  <c r="M51" i="4" s="1"/>
  <c r="CL18" i="3"/>
  <c r="CM27" i="3"/>
  <c r="M81" i="4" s="1"/>
  <c r="CL27" i="3"/>
  <c r="CM23" i="3"/>
  <c r="AY61" i="4" s="1"/>
  <c r="CL23" i="3"/>
  <c r="AN24" i="4"/>
  <c r="U34" i="4"/>
  <c r="CI29" i="3"/>
  <c r="CA29" i="3"/>
  <c r="BW29" i="3"/>
  <c r="BC29" i="3"/>
  <c r="AY29" i="3"/>
  <c r="AU29" i="3"/>
  <c r="CH29" i="3"/>
  <c r="CD29" i="3"/>
  <c r="BZ29" i="3"/>
  <c r="BN29" i="3"/>
  <c r="BB29" i="3"/>
  <c r="CG29" i="3"/>
  <c r="CC29" i="3"/>
  <c r="BM29" i="3"/>
  <c r="BI29" i="3"/>
  <c r="BA29" i="3"/>
  <c r="CJ29" i="3"/>
  <c r="CB29" i="3"/>
  <c r="AV29" i="3"/>
  <c r="AZ29" i="3"/>
  <c r="BH29" i="3"/>
  <c r="CH19" i="3"/>
  <c r="CD19" i="3"/>
  <c r="BZ19" i="3"/>
  <c r="AD49" i="4" s="1"/>
  <c r="BN19" i="3"/>
  <c r="AC49" i="4" s="1"/>
  <c r="BB19" i="3"/>
  <c r="Y47" i="4" s="1"/>
  <c r="CG19" i="3"/>
  <c r="X47" i="4" s="1"/>
  <c r="CC19" i="3"/>
  <c r="BM19" i="3"/>
  <c r="AI48" i="4" s="1"/>
  <c r="BI19" i="3"/>
  <c r="BA19" i="3"/>
  <c r="W47" i="4" s="1"/>
  <c r="BW19" i="3"/>
  <c r="AE51" i="4" s="1"/>
  <c r="AY19" i="3"/>
  <c r="CA19" i="3"/>
  <c r="AF49" i="4" s="1"/>
  <c r="AU19" i="3"/>
  <c r="CJ19" i="3"/>
  <c r="CB19" i="3"/>
  <c r="AH49" i="4" s="1"/>
  <c r="AV19" i="3"/>
  <c r="CI19" i="3"/>
  <c r="BC19" i="3"/>
  <c r="AA47" i="4" s="1"/>
  <c r="BH19" i="3"/>
  <c r="AZ19" i="3"/>
  <c r="CH26" i="3"/>
  <c r="CD26" i="3"/>
  <c r="BZ26" i="3"/>
  <c r="BN26" i="3"/>
  <c r="BB26" i="3"/>
  <c r="CG26" i="3"/>
  <c r="CC26" i="3"/>
  <c r="BM26" i="3"/>
  <c r="BI26" i="3"/>
  <c r="BA26" i="3"/>
  <c r="CJ26" i="3"/>
  <c r="CB26" i="3"/>
  <c r="BH26" i="3"/>
  <c r="AZ26" i="3"/>
  <c r="AV26" i="3"/>
  <c r="CA26" i="3"/>
  <c r="AU26" i="3"/>
  <c r="CI26" i="3"/>
  <c r="BC26" i="3"/>
  <c r="BW26" i="3"/>
  <c r="AY26" i="3"/>
  <c r="CI25" i="3"/>
  <c r="CA25" i="3"/>
  <c r="AF69" i="4" s="1"/>
  <c r="BW25" i="3"/>
  <c r="AE71" i="4" s="1"/>
  <c r="BC25" i="3"/>
  <c r="AY25" i="3"/>
  <c r="AU25" i="3"/>
  <c r="CH25" i="3"/>
  <c r="CD25" i="3"/>
  <c r="BZ25" i="3"/>
  <c r="AD69" i="4" s="1"/>
  <c r="BN25" i="3"/>
  <c r="AC69" i="4" s="1"/>
  <c r="BB25" i="3"/>
  <c r="CG25" i="3"/>
  <c r="CC25" i="3"/>
  <c r="BM25" i="3"/>
  <c r="AI68" i="4" s="1"/>
  <c r="BI25" i="3"/>
  <c r="BA25" i="3"/>
  <c r="BH25" i="3"/>
  <c r="CJ25" i="3"/>
  <c r="AZ25" i="3"/>
  <c r="AV25" i="3"/>
  <c r="CB25" i="3"/>
  <c r="AH69" i="4" s="1"/>
  <c r="CI18" i="3"/>
  <c r="K47" i="4" s="1"/>
  <c r="CA18" i="3"/>
  <c r="M49" i="4" s="1"/>
  <c r="BW18" i="3"/>
  <c r="L51" i="4" s="1"/>
  <c r="BC18" i="3"/>
  <c r="H47" i="4" s="1"/>
  <c r="AY18" i="3"/>
  <c r="AU18" i="3"/>
  <c r="CH18" i="3"/>
  <c r="CD18" i="3"/>
  <c r="BZ18" i="3"/>
  <c r="K49" i="4" s="1"/>
  <c r="BN18" i="3"/>
  <c r="J49" i="4" s="1"/>
  <c r="BB18" i="3"/>
  <c r="F47" i="4" s="1"/>
  <c r="CJ18" i="3"/>
  <c r="M47" i="4" s="1"/>
  <c r="CB18" i="3"/>
  <c r="O49" i="4" s="1"/>
  <c r="AV18" i="3"/>
  <c r="BH18" i="3"/>
  <c r="CG18" i="3"/>
  <c r="E47" i="4" s="1"/>
  <c r="BI18" i="3"/>
  <c r="BA18" i="3"/>
  <c r="D47" i="4" s="1"/>
  <c r="AZ18" i="3"/>
  <c r="CC18" i="3"/>
  <c r="BM18" i="3"/>
  <c r="P48" i="4" s="1"/>
  <c r="CG27" i="3"/>
  <c r="CC27" i="3"/>
  <c r="BM27" i="3"/>
  <c r="P78" i="4" s="1"/>
  <c r="BI27" i="3"/>
  <c r="BA27" i="3"/>
  <c r="CJ27" i="3"/>
  <c r="CB27" i="3"/>
  <c r="O79" i="4" s="1"/>
  <c r="BH27" i="3"/>
  <c r="AZ27" i="3"/>
  <c r="AV27" i="3"/>
  <c r="CI27" i="3"/>
  <c r="CA27" i="3"/>
  <c r="M79" i="4" s="1"/>
  <c r="BW27" i="3"/>
  <c r="L81" i="4" s="1"/>
  <c r="BC27" i="3"/>
  <c r="AY27" i="3"/>
  <c r="AU27" i="3"/>
  <c r="CD27" i="3"/>
  <c r="BN27" i="3"/>
  <c r="J79" i="4" s="1"/>
  <c r="BZ27" i="3"/>
  <c r="K79" i="4" s="1"/>
  <c r="CH27" i="3"/>
  <c r="BB27" i="3"/>
  <c r="CG23" i="3"/>
  <c r="AQ57" i="4" s="1"/>
  <c r="CC23" i="3"/>
  <c r="BM23" i="3"/>
  <c r="BB58" i="4" s="1"/>
  <c r="BI23" i="3"/>
  <c r="BA23" i="3"/>
  <c r="AP57" i="4" s="1"/>
  <c r="CJ23" i="3"/>
  <c r="AY57" i="4" s="1"/>
  <c r="CB23" i="3"/>
  <c r="BA59" i="4" s="1"/>
  <c r="BH23" i="3"/>
  <c r="AZ23" i="3"/>
  <c r="AV23" i="3"/>
  <c r="CI23" i="3"/>
  <c r="AW57" i="4" s="1"/>
  <c r="CA23" i="3"/>
  <c r="AY59" i="4" s="1"/>
  <c r="BW23" i="3"/>
  <c r="AX61" i="4" s="1"/>
  <c r="BC23" i="3"/>
  <c r="AT57" i="4" s="1"/>
  <c r="AY23" i="3"/>
  <c r="AU23" i="3"/>
  <c r="CH23" i="3"/>
  <c r="BB23" i="3"/>
  <c r="AR57" i="4" s="1"/>
  <c r="CD23" i="3"/>
  <c r="BN23" i="3"/>
  <c r="AV59" i="4" s="1"/>
  <c r="BZ23" i="3"/>
  <c r="AW59" i="4" s="1"/>
  <c r="CH22" i="3"/>
  <c r="CD22" i="3"/>
  <c r="BZ22" i="3"/>
  <c r="AD59" i="4" s="1"/>
  <c r="CG22" i="3"/>
  <c r="X57" i="4" s="1"/>
  <c r="CC22" i="3"/>
  <c r="CJ22" i="3"/>
  <c r="AF57" i="4" s="1"/>
  <c r="CB22" i="3"/>
  <c r="AH59" i="4" s="1"/>
  <c r="BC22" i="3"/>
  <c r="AA57" i="4" s="1"/>
  <c r="AY22" i="3"/>
  <c r="AU22" i="3"/>
  <c r="CA22" i="3"/>
  <c r="AF59" i="4" s="1"/>
  <c r="BN22" i="3"/>
  <c r="AC59" i="4" s="1"/>
  <c r="BB22" i="3"/>
  <c r="Y57" i="4" s="1"/>
  <c r="BH22" i="3"/>
  <c r="AZ22" i="3"/>
  <c r="BM22" i="3"/>
  <c r="AI58" i="4" s="1"/>
  <c r="CI22" i="3"/>
  <c r="AD57" i="4" s="1"/>
  <c r="AV22" i="3"/>
  <c r="BW22" i="3"/>
  <c r="AE61" i="4" s="1"/>
  <c r="BI22" i="3"/>
  <c r="BA22" i="3"/>
  <c r="W57" i="4" s="1"/>
  <c r="CJ28" i="3"/>
  <c r="CB28" i="3"/>
  <c r="BH28" i="3"/>
  <c r="AZ28" i="3"/>
  <c r="AV28" i="3"/>
  <c r="CI28" i="3"/>
  <c r="CA28" i="3"/>
  <c r="BW28" i="3"/>
  <c r="BC28" i="3"/>
  <c r="AY28" i="3"/>
  <c r="AU28" i="3"/>
  <c r="CH28" i="3"/>
  <c r="CD28" i="3"/>
  <c r="BZ28" i="3"/>
  <c r="BN28" i="3"/>
  <c r="BB28" i="3"/>
  <c r="CG28" i="3"/>
  <c r="BA28" i="3"/>
  <c r="BI28" i="3"/>
  <c r="CC28" i="3"/>
  <c r="BM28" i="3"/>
  <c r="CJ21" i="3"/>
  <c r="M57" i="4" s="1"/>
  <c r="CB21" i="3"/>
  <c r="O59" i="4" s="1"/>
  <c r="BH21" i="3"/>
  <c r="AZ21" i="3"/>
  <c r="AV21" i="3"/>
  <c r="CI21" i="3"/>
  <c r="K57" i="4" s="1"/>
  <c r="CA21" i="3"/>
  <c r="M59" i="4" s="1"/>
  <c r="BW21" i="3"/>
  <c r="L61" i="4" s="1"/>
  <c r="BC21" i="3"/>
  <c r="H57" i="4" s="1"/>
  <c r="AY21" i="3"/>
  <c r="AU21" i="3"/>
  <c r="CC21" i="3"/>
  <c r="BM21" i="3"/>
  <c r="P58" i="4" s="1"/>
  <c r="CH21" i="3"/>
  <c r="BZ21" i="3"/>
  <c r="K59" i="4" s="1"/>
  <c r="BB21" i="3"/>
  <c r="F57" i="4" s="1"/>
  <c r="CG21" i="3"/>
  <c r="E57" i="4" s="1"/>
  <c r="BI21" i="3"/>
  <c r="BA21" i="3"/>
  <c r="D57" i="4" s="1"/>
  <c r="CD21" i="3"/>
  <c r="BN21" i="3"/>
  <c r="J59" i="4" s="1"/>
  <c r="CG20" i="3"/>
  <c r="AQ47" i="4" s="1"/>
  <c r="CC20" i="3"/>
  <c r="BM20" i="3"/>
  <c r="BB48" i="4" s="1"/>
  <c r="BI20" i="3"/>
  <c r="BA20" i="3"/>
  <c r="AP47" i="4" s="1"/>
  <c r="CJ20" i="3"/>
  <c r="AY47" i="4" s="1"/>
  <c r="CB20" i="3"/>
  <c r="BA49" i="4" s="1"/>
  <c r="BH20" i="3"/>
  <c r="AZ20" i="3"/>
  <c r="AV20" i="3"/>
  <c r="CH20" i="3"/>
  <c r="BZ20" i="3"/>
  <c r="AW49" i="4" s="1"/>
  <c r="BB20" i="3"/>
  <c r="AR47" i="4" s="1"/>
  <c r="CD20" i="3"/>
  <c r="BN20" i="3"/>
  <c r="AV49" i="4" s="1"/>
  <c r="BW20" i="3"/>
  <c r="AX51" i="4" s="1"/>
  <c r="AY20" i="3"/>
  <c r="CI20" i="3"/>
  <c r="AW47" i="4" s="1"/>
  <c r="CA20" i="3"/>
  <c r="AY49" i="4" s="1"/>
  <c r="BC20" i="3"/>
  <c r="AT47" i="4" s="1"/>
  <c r="AU20" i="3"/>
  <c r="CJ24" i="3"/>
  <c r="M67" i="4" s="1"/>
  <c r="CB24" i="3"/>
  <c r="O69" i="4" s="1"/>
  <c r="BH24" i="3"/>
  <c r="AZ24" i="3"/>
  <c r="AV24" i="3"/>
  <c r="CI24" i="3"/>
  <c r="K67" i="4" s="1"/>
  <c r="CA24" i="3"/>
  <c r="M69" i="4" s="1"/>
  <c r="BW24" i="3"/>
  <c r="L71" i="4" s="1"/>
  <c r="BC24" i="3"/>
  <c r="H67" i="4" s="1"/>
  <c r="AY24" i="3"/>
  <c r="AU24" i="3"/>
  <c r="CH24" i="3"/>
  <c r="CD24" i="3"/>
  <c r="BZ24" i="3"/>
  <c r="K69" i="4" s="1"/>
  <c r="BN24" i="3"/>
  <c r="J69" i="4" s="1"/>
  <c r="BB24" i="3"/>
  <c r="F67" i="4" s="1"/>
  <c r="CG24" i="3"/>
  <c r="E67" i="4" s="1"/>
  <c r="BA24" i="3"/>
  <c r="D67" i="4" s="1"/>
  <c r="BM24" i="3"/>
  <c r="P68" i="4" s="1"/>
  <c r="BI24" i="3"/>
  <c r="CC24" i="3"/>
  <c r="E14" i="3"/>
  <c r="F14" i="3"/>
  <c r="G14" i="3" s="1"/>
  <c r="F7" i="3"/>
  <c r="G7" i="3" s="1"/>
  <c r="I7" i="3" s="1"/>
  <c r="Y7" i="3" s="1"/>
  <c r="AX7" i="3" s="1"/>
  <c r="E6" i="3"/>
  <c r="F6" i="3"/>
  <c r="G6" i="3" s="1"/>
  <c r="I6" i="3" s="1"/>
  <c r="Y6" i="3" s="1"/>
  <c r="M14" i="3"/>
  <c r="F12" i="3"/>
  <c r="G12" i="3" s="1"/>
  <c r="E12" i="3"/>
  <c r="H12" i="3"/>
  <c r="F10" i="3"/>
  <c r="G10" i="3" s="1"/>
  <c r="E10" i="3"/>
  <c r="H10" i="3"/>
  <c r="F8" i="3"/>
  <c r="G8" i="3" s="1"/>
  <c r="I8" i="3" s="1"/>
  <c r="E8" i="3"/>
  <c r="H8" i="3"/>
  <c r="H7" i="3"/>
  <c r="M7" i="3" s="1"/>
  <c r="E11" i="3"/>
  <c r="F11" i="3"/>
  <c r="G11" i="3" s="1"/>
  <c r="H13" i="3"/>
  <c r="M13" i="3" s="1"/>
  <c r="F13" i="3"/>
  <c r="G13" i="3" s="1"/>
  <c r="U64" i="2"/>
  <c r="B74" i="2"/>
  <c r="H4" i="3"/>
  <c r="F4" i="3"/>
  <c r="G4" i="3" s="1"/>
  <c r="I4" i="3" s="1"/>
  <c r="J4" i="3" s="1"/>
  <c r="E4" i="3"/>
  <c r="E15" i="3"/>
  <c r="F15" i="3"/>
  <c r="G15" i="3" s="1"/>
  <c r="H15" i="3"/>
  <c r="H5" i="3"/>
  <c r="F5" i="3"/>
  <c r="G5" i="3" s="1"/>
  <c r="I5" i="3" s="1"/>
  <c r="J5" i="3" s="1"/>
  <c r="E5" i="3"/>
  <c r="AN54" i="2"/>
  <c r="F9" i="3"/>
  <c r="G9" i="3" s="1"/>
  <c r="E9" i="3"/>
  <c r="H9" i="3"/>
  <c r="AF47" i="4" l="1"/>
  <c r="AF6" i="4"/>
  <c r="AD47" i="4"/>
  <c r="AD6" i="4"/>
  <c r="Y36" i="4"/>
  <c r="Y77" i="4"/>
  <c r="Z77" i="4"/>
  <c r="Z36" i="4"/>
  <c r="Z57" i="4"/>
  <c r="Z16" i="4"/>
  <c r="K36" i="4"/>
  <c r="K77" i="4"/>
  <c r="AD26" i="4"/>
  <c r="AD67" i="4"/>
  <c r="AW26" i="4"/>
  <c r="AW67" i="4"/>
  <c r="AP26" i="4"/>
  <c r="AP67" i="4"/>
  <c r="AQ26" i="4"/>
  <c r="AQ67" i="4"/>
  <c r="AP36" i="4"/>
  <c r="AP77" i="4"/>
  <c r="AQ36" i="4"/>
  <c r="AQ77" i="4"/>
  <c r="AT36" i="4"/>
  <c r="AT77" i="4"/>
  <c r="G67" i="4"/>
  <c r="G26" i="4"/>
  <c r="G16" i="4"/>
  <c r="G57" i="4"/>
  <c r="AS16" i="4"/>
  <c r="AS57" i="4"/>
  <c r="H36" i="4"/>
  <c r="H77" i="4"/>
  <c r="M36" i="4"/>
  <c r="M77" i="4"/>
  <c r="G47" i="4"/>
  <c r="G6" i="4"/>
  <c r="W26" i="4"/>
  <c r="W67" i="4"/>
  <c r="X26" i="4"/>
  <c r="X67" i="4"/>
  <c r="AA26" i="4"/>
  <c r="AA67" i="4"/>
  <c r="AR26" i="4"/>
  <c r="AR67" i="4"/>
  <c r="AS67" i="4"/>
  <c r="AS26" i="4"/>
  <c r="AR36" i="4"/>
  <c r="AR77" i="4"/>
  <c r="AS77" i="4"/>
  <c r="AS36" i="4"/>
  <c r="W36" i="4"/>
  <c r="W77" i="4"/>
  <c r="AD36" i="4"/>
  <c r="AD77" i="4"/>
  <c r="F36" i="4"/>
  <c r="F77" i="4"/>
  <c r="D36" i="4"/>
  <c r="D77" i="4"/>
  <c r="E36" i="4"/>
  <c r="E77" i="4"/>
  <c r="Y26" i="4"/>
  <c r="Y67" i="4"/>
  <c r="Z67" i="4"/>
  <c r="Z26" i="4"/>
  <c r="Z6" i="4"/>
  <c r="Z47" i="4"/>
  <c r="AS47" i="4"/>
  <c r="AS6" i="4"/>
  <c r="X36" i="4"/>
  <c r="X77" i="4"/>
  <c r="AA36" i="4"/>
  <c r="AA77" i="4"/>
  <c r="AF36" i="4"/>
  <c r="AF77" i="4"/>
  <c r="G36" i="4"/>
  <c r="G77" i="4"/>
  <c r="AF26" i="4"/>
  <c r="AF67" i="4"/>
  <c r="AT26" i="4"/>
  <c r="AT67" i="4"/>
  <c r="AY26" i="4"/>
  <c r="AY67" i="4"/>
  <c r="AY36" i="4"/>
  <c r="AY77" i="4"/>
  <c r="AW36" i="4"/>
  <c r="AW77" i="4"/>
  <c r="AT6" i="4"/>
  <c r="K26" i="4"/>
  <c r="F16" i="4"/>
  <c r="AF16" i="4"/>
  <c r="AW16" i="4"/>
  <c r="K6" i="4"/>
  <c r="E16" i="4"/>
  <c r="D6" i="4"/>
  <c r="D26" i="4"/>
  <c r="E26" i="4"/>
  <c r="H26" i="4"/>
  <c r="M26" i="4"/>
  <c r="AW6" i="4"/>
  <c r="AY6" i="4"/>
  <c r="D16" i="4"/>
  <c r="W16" i="4"/>
  <c r="AD16" i="4"/>
  <c r="Y16" i="4"/>
  <c r="AR16" i="4"/>
  <c r="AT16" i="4"/>
  <c r="AY16" i="4"/>
  <c r="E6" i="4"/>
  <c r="M6" i="4"/>
  <c r="H6" i="4"/>
  <c r="AA6" i="4"/>
  <c r="AX71" i="4"/>
  <c r="BA69" i="4"/>
  <c r="AW69" i="4"/>
  <c r="AV69" i="4"/>
  <c r="AY71" i="4"/>
  <c r="AY69" i="4"/>
  <c r="BB68" i="4"/>
  <c r="H16" i="4"/>
  <c r="M16" i="4"/>
  <c r="Y6" i="4"/>
  <c r="F26" i="4"/>
  <c r="AR6" i="4"/>
  <c r="AP6" i="4"/>
  <c r="AQ6" i="4"/>
  <c r="K16" i="4"/>
  <c r="AA16" i="4"/>
  <c r="X16" i="4"/>
  <c r="AP16" i="4"/>
  <c r="AQ16" i="4"/>
  <c r="F6" i="4"/>
  <c r="W6" i="4"/>
  <c r="X6" i="4"/>
  <c r="AE81" i="4"/>
  <c r="AC79" i="4"/>
  <c r="AI78" i="4"/>
  <c r="AN75" i="4"/>
  <c r="AF79" i="4"/>
  <c r="AH79" i="4"/>
  <c r="AD79" i="4"/>
  <c r="AF81" i="4"/>
  <c r="AN34" i="4"/>
  <c r="X7" i="3"/>
  <c r="AW7" i="3" s="1"/>
  <c r="J7" i="3"/>
  <c r="I9" i="3"/>
  <c r="I11" i="3"/>
  <c r="I12" i="3"/>
  <c r="I13" i="3"/>
  <c r="I15" i="3"/>
  <c r="I10" i="3"/>
  <c r="I14" i="3"/>
  <c r="J6" i="3"/>
  <c r="K6" i="3" s="1"/>
  <c r="X6" i="3"/>
  <c r="S6" i="3" s="1"/>
  <c r="Y8" i="3"/>
  <c r="AX8" i="3" s="1"/>
  <c r="X8" i="3"/>
  <c r="AW8" i="3" s="1"/>
  <c r="J8" i="3"/>
  <c r="AX6" i="3"/>
  <c r="U6" i="3"/>
  <c r="M8" i="3"/>
  <c r="M10" i="3"/>
  <c r="M12" i="3"/>
  <c r="U7" i="3"/>
  <c r="AL7" i="3" s="1"/>
  <c r="BS7" i="3" s="1"/>
  <c r="Y5" i="3"/>
  <c r="AX5" i="3" s="1"/>
  <c r="X5" i="3"/>
  <c r="AW5" i="3" s="1"/>
  <c r="Y4" i="3"/>
  <c r="AX4" i="3" s="1"/>
  <c r="X4" i="3"/>
  <c r="AW4" i="3" s="1"/>
  <c r="AN64" i="2"/>
  <c r="M9" i="3"/>
  <c r="M5" i="3"/>
  <c r="K4" i="3"/>
  <c r="K5" i="3"/>
  <c r="U74" i="2"/>
  <c r="M15" i="3"/>
  <c r="M4" i="3"/>
  <c r="BA79" i="4" l="1"/>
  <c r="AW79" i="4"/>
  <c r="BB78" i="4"/>
  <c r="AV79" i="4"/>
  <c r="AY81" i="4"/>
  <c r="AY79" i="4"/>
  <c r="AX81" i="4"/>
  <c r="S7" i="3"/>
  <c r="AF7" i="3" s="1"/>
  <c r="BJ7" i="3" s="1"/>
  <c r="K7" i="3"/>
  <c r="R7" i="3" s="1"/>
  <c r="Y13" i="3"/>
  <c r="J13" i="3"/>
  <c r="K13" i="3" s="1"/>
  <c r="X13" i="3"/>
  <c r="AW13" i="3" s="1"/>
  <c r="J14" i="3"/>
  <c r="Y14" i="3"/>
  <c r="X14" i="3"/>
  <c r="AW14" i="3" s="1"/>
  <c r="Y12" i="3"/>
  <c r="X12" i="3"/>
  <c r="AW12" i="3" s="1"/>
  <c r="J12" i="3"/>
  <c r="J10" i="3"/>
  <c r="K10" i="3" s="1"/>
  <c r="Y10" i="3"/>
  <c r="X10" i="3"/>
  <c r="AW10" i="3" s="1"/>
  <c r="Y11" i="3"/>
  <c r="J11" i="3"/>
  <c r="X11" i="3"/>
  <c r="J15" i="3"/>
  <c r="Y15" i="3"/>
  <c r="X15" i="3"/>
  <c r="AX15" i="3" s="1"/>
  <c r="AX21" i="3" s="1"/>
  <c r="P56" i="4" s="1"/>
  <c r="J9" i="3"/>
  <c r="X9" i="3"/>
  <c r="AW9" i="3" s="1"/>
  <c r="Y9" i="3"/>
  <c r="S14" i="3"/>
  <c r="AH14" i="3" s="1"/>
  <c r="BL14" i="3" s="1"/>
  <c r="AW6" i="3"/>
  <c r="K8" i="3"/>
  <c r="S8" i="3"/>
  <c r="AL6" i="3"/>
  <c r="BS6" i="3" s="1"/>
  <c r="AN6" i="3"/>
  <c r="BU6" i="3" s="1"/>
  <c r="AH6" i="3"/>
  <c r="BL6" i="3" s="1"/>
  <c r="AF6" i="3"/>
  <c r="BJ6" i="3" s="1"/>
  <c r="R6" i="3"/>
  <c r="N6" i="3"/>
  <c r="CO6" i="3" s="1"/>
  <c r="U8" i="3"/>
  <c r="N4" i="3"/>
  <c r="CO4" i="3" s="1"/>
  <c r="R5" i="3"/>
  <c r="N5" i="3"/>
  <c r="CO5" i="3" s="1"/>
  <c r="AN7" i="3"/>
  <c r="BU7" i="3" s="1"/>
  <c r="U5" i="3"/>
  <c r="AL5" i="3" s="1"/>
  <c r="BS5" i="3" s="1"/>
  <c r="AL15" i="3"/>
  <c r="AN9" i="3"/>
  <c r="S4" i="3"/>
  <c r="S5" i="3"/>
  <c r="AM7" i="3"/>
  <c r="BT7" i="3" s="1"/>
  <c r="U4" i="3"/>
  <c r="AN11" i="3"/>
  <c r="AL11" i="3"/>
  <c r="AN13" i="3"/>
  <c r="AL13" i="3"/>
  <c r="AN74" i="2"/>
  <c r="R4" i="3"/>
  <c r="AH7" i="3" l="1"/>
  <c r="BL7" i="3" s="1"/>
  <c r="AG7" i="3"/>
  <c r="BK7" i="3" s="1"/>
  <c r="AX25" i="3"/>
  <c r="AI66" i="4" s="1"/>
  <c r="AX22" i="3"/>
  <c r="AI56" i="4" s="1"/>
  <c r="AX19" i="3"/>
  <c r="AI46" i="4" s="1"/>
  <c r="AX28" i="3"/>
  <c r="AI76" i="4" s="1"/>
  <c r="AX24" i="3"/>
  <c r="P66" i="4" s="1"/>
  <c r="AX26" i="3"/>
  <c r="BB66" i="4" s="1"/>
  <c r="AX20" i="3"/>
  <c r="BB46" i="4" s="1"/>
  <c r="AX23" i="3"/>
  <c r="BB56" i="4" s="1"/>
  <c r="AX29" i="3"/>
  <c r="BB76" i="4" s="1"/>
  <c r="AX18" i="3"/>
  <c r="P46" i="4" s="1"/>
  <c r="AX27" i="3"/>
  <c r="P76" i="4" s="1"/>
  <c r="O4" i="3"/>
  <c r="P4" i="3" s="1"/>
  <c r="AE4" i="3" s="1"/>
  <c r="BG4" i="3" s="1"/>
  <c r="CP4" i="3"/>
  <c r="O5" i="3"/>
  <c r="P5" i="3" s="1"/>
  <c r="AB5" i="3" s="1"/>
  <c r="BD5" i="3" s="1"/>
  <c r="CP5" i="3"/>
  <c r="O6" i="3"/>
  <c r="P6" i="3" s="1"/>
  <c r="CP6" i="3"/>
  <c r="O7" i="3"/>
  <c r="P7" i="3" s="1"/>
  <c r="CP7" i="3"/>
  <c r="N7" i="3"/>
  <c r="CO7" i="3" s="1"/>
  <c r="Q13" i="3"/>
  <c r="R13" i="3" s="1"/>
  <c r="K11" i="3"/>
  <c r="Q11" i="3" s="1"/>
  <c r="R11" i="3" s="1"/>
  <c r="Q10" i="3"/>
  <c r="R10" i="3" s="1"/>
  <c r="S15" i="3"/>
  <c r="AF15" i="3" s="1"/>
  <c r="BJ15" i="3" s="1"/>
  <c r="S13" i="3"/>
  <c r="K12" i="3"/>
  <c r="K15" i="3"/>
  <c r="K14" i="3"/>
  <c r="K9" i="3"/>
  <c r="Q9" i="3" s="1"/>
  <c r="R9" i="3" s="1"/>
  <c r="CP9" i="3" s="1"/>
  <c r="S11" i="3"/>
  <c r="AW11" i="3"/>
  <c r="AW27" i="3" s="1"/>
  <c r="N76" i="4" s="1"/>
  <c r="S10" i="3"/>
  <c r="AH10" i="3" s="1"/>
  <c r="BL10" i="3" s="1"/>
  <c r="S12" i="3"/>
  <c r="AF14" i="3"/>
  <c r="BJ14" i="3" s="1"/>
  <c r="AM6" i="3"/>
  <c r="BT6" i="3" s="1"/>
  <c r="AH8" i="3"/>
  <c r="BL8" i="3" s="1"/>
  <c r="AF8" i="3"/>
  <c r="BJ8" i="3" s="1"/>
  <c r="N8" i="3"/>
  <c r="CO8" i="3" s="1"/>
  <c r="R8" i="3"/>
  <c r="AL8" i="3"/>
  <c r="BS8" i="3" s="1"/>
  <c r="AN8" i="3"/>
  <c r="BU8" i="3" s="1"/>
  <c r="BV25" i="3" s="1"/>
  <c r="AG6" i="3"/>
  <c r="BK6" i="3" s="1"/>
  <c r="AF4" i="3"/>
  <c r="BJ4" i="3" s="1"/>
  <c r="AN5" i="3"/>
  <c r="BU5" i="3" s="1"/>
  <c r="BV18" i="3" s="1"/>
  <c r="AN15" i="3"/>
  <c r="AF5" i="3"/>
  <c r="BJ5" i="3" s="1"/>
  <c r="AH5" i="3"/>
  <c r="BL5" i="3" s="1"/>
  <c r="AL9" i="3"/>
  <c r="AH4" i="3"/>
  <c r="BL4" i="3" s="1"/>
  <c r="AM15" i="3"/>
  <c r="AM13" i="3"/>
  <c r="AL4" i="3"/>
  <c r="BS4" i="3" s="1"/>
  <c r="BS22" i="3" s="1"/>
  <c r="AE60" i="4" s="1"/>
  <c r="AN4" i="3"/>
  <c r="BU4" i="3" s="1"/>
  <c r="BV22" i="3" s="1"/>
  <c r="AM11" i="3"/>
  <c r="AM5" i="3"/>
  <c r="BT5" i="3" s="1"/>
  <c r="AM9" i="3"/>
  <c r="AW22" i="3" l="1"/>
  <c r="AG56" i="4" s="1"/>
  <c r="BS29" i="3"/>
  <c r="AX80" i="4" s="1"/>
  <c r="BS24" i="3"/>
  <c r="L70" i="4" s="1"/>
  <c r="AW23" i="3"/>
  <c r="AZ56" i="4" s="1"/>
  <c r="BS23" i="3"/>
  <c r="AX60" i="4" s="1"/>
  <c r="AW20" i="3"/>
  <c r="AZ46" i="4" s="1"/>
  <c r="BS27" i="3"/>
  <c r="L80" i="4" s="1"/>
  <c r="AW29" i="3"/>
  <c r="AZ76" i="4" s="1"/>
  <c r="AW28" i="3"/>
  <c r="AG76" i="4" s="1"/>
  <c r="BS26" i="3"/>
  <c r="AX70" i="4" s="1"/>
  <c r="BS25" i="3"/>
  <c r="AE70" i="4" s="1"/>
  <c r="BS19" i="3"/>
  <c r="AE50" i="4" s="1"/>
  <c r="AW19" i="3"/>
  <c r="AG46" i="4" s="1"/>
  <c r="BS20" i="3"/>
  <c r="AX50" i="4" s="1"/>
  <c r="BS21" i="3"/>
  <c r="L60" i="4" s="1"/>
  <c r="BS28" i="3"/>
  <c r="AE80" i="4" s="1"/>
  <c r="BS18" i="3"/>
  <c r="L50" i="4" s="1"/>
  <c r="BU18" i="3"/>
  <c r="P50" i="4" s="1"/>
  <c r="BV20" i="3"/>
  <c r="AW18" i="3"/>
  <c r="N46" i="4" s="1"/>
  <c r="BV21" i="3"/>
  <c r="BV27" i="3"/>
  <c r="AW26" i="3"/>
  <c r="AZ66" i="4" s="1"/>
  <c r="T4" i="3"/>
  <c r="AK4" i="3" s="1"/>
  <c r="BQ4" i="3" s="1"/>
  <c r="BV24" i="3"/>
  <c r="BV26" i="3"/>
  <c r="AW21" i="3"/>
  <c r="N56" i="4" s="1"/>
  <c r="BV23" i="3"/>
  <c r="T6" i="3"/>
  <c r="V6" i="3" s="1"/>
  <c r="W6" i="3" s="1"/>
  <c r="AQ6" i="3" s="1"/>
  <c r="BY6" i="3" s="1"/>
  <c r="BV28" i="3"/>
  <c r="AW24" i="3"/>
  <c r="N66" i="4" s="1"/>
  <c r="AW25" i="3"/>
  <c r="AG66" i="4" s="1"/>
  <c r="BU29" i="3"/>
  <c r="BB80" i="4" s="1"/>
  <c r="BU19" i="3"/>
  <c r="AI50" i="4" s="1"/>
  <c r="BV29" i="3"/>
  <c r="BV19" i="3"/>
  <c r="T5" i="3"/>
  <c r="AK5" i="3" s="1"/>
  <c r="BQ5" i="3" s="1"/>
  <c r="T7" i="3"/>
  <c r="AK7" i="3" s="1"/>
  <c r="BQ7" i="3" s="1"/>
  <c r="AB4" i="3"/>
  <c r="BD4" i="3" s="1"/>
  <c r="AE5" i="3"/>
  <c r="BG5" i="3" s="1"/>
  <c r="O10" i="3"/>
  <c r="T10" i="3" s="1"/>
  <c r="AI10" i="3" s="1"/>
  <c r="BO10" i="3" s="1"/>
  <c r="CP10" i="3"/>
  <c r="O11" i="3"/>
  <c r="T11" i="3" s="1"/>
  <c r="CP11" i="3"/>
  <c r="O13" i="3"/>
  <c r="P13" i="3" s="1"/>
  <c r="AE13" i="3" s="1"/>
  <c r="BG13" i="3" s="1"/>
  <c r="CP13" i="3"/>
  <c r="O8" i="3"/>
  <c r="P8" i="3" s="1"/>
  <c r="CP8" i="3"/>
  <c r="AE6" i="3"/>
  <c r="AB6" i="3"/>
  <c r="BD6" i="3" s="1"/>
  <c r="AE7" i="3"/>
  <c r="BG7" i="3" s="1"/>
  <c r="AB7" i="3"/>
  <c r="BD7" i="3" s="1"/>
  <c r="AC5" i="3"/>
  <c r="Q15" i="3"/>
  <c r="R15" i="3" s="1"/>
  <c r="Q14" i="3"/>
  <c r="R14" i="3" s="1"/>
  <c r="CP14" i="3" s="1"/>
  <c r="AF13" i="3"/>
  <c r="BJ13" i="3" s="1"/>
  <c r="Q12" i="3"/>
  <c r="R12" i="3" s="1"/>
  <c r="AG15" i="3"/>
  <c r="BK15" i="3" s="1"/>
  <c r="AH15" i="3"/>
  <c r="BL15" i="3" s="1"/>
  <c r="AH13" i="3"/>
  <c r="BL13" i="3" s="1"/>
  <c r="N9" i="3"/>
  <c r="O9" i="3"/>
  <c r="AF10" i="3"/>
  <c r="BJ10" i="3" s="1"/>
  <c r="AF11" i="3"/>
  <c r="BJ11" i="3" s="1"/>
  <c r="AH11" i="3"/>
  <c r="BL11" i="3" s="1"/>
  <c r="AH12" i="3"/>
  <c r="BL12" i="3" s="1"/>
  <c r="AF12" i="3"/>
  <c r="BJ12" i="3" s="1"/>
  <c r="AG14" i="3"/>
  <c r="BK14" i="3" s="1"/>
  <c r="V5" i="3"/>
  <c r="W5" i="3" s="1"/>
  <c r="AQ5" i="3" s="1"/>
  <c r="BY5" i="3" s="1"/>
  <c r="AM8" i="3"/>
  <c r="BT8" i="3" s="1"/>
  <c r="AG8" i="3"/>
  <c r="BK8" i="3" s="1"/>
  <c r="AG5" i="3"/>
  <c r="BK5" i="3" s="1"/>
  <c r="AG4" i="3"/>
  <c r="BK4" i="3" s="1"/>
  <c r="AM4" i="3"/>
  <c r="BT4" i="3" s="1"/>
  <c r="BU20" i="3" s="1"/>
  <c r="BB50" i="4" s="1"/>
  <c r="BT27" i="3" l="1"/>
  <c r="N80" i="4" s="1"/>
  <c r="BT29" i="3"/>
  <c r="AZ80" i="4" s="1"/>
  <c r="BT24" i="3"/>
  <c r="N70" i="4" s="1"/>
  <c r="BT23" i="3"/>
  <c r="AZ60" i="4" s="1"/>
  <c r="AK6" i="3"/>
  <c r="BQ6" i="3" s="1"/>
  <c r="AC4" i="3"/>
  <c r="BE4" i="3" s="1"/>
  <c r="BT26" i="3"/>
  <c r="AZ70" i="4" s="1"/>
  <c r="BT25" i="3"/>
  <c r="AG70" i="4" s="1"/>
  <c r="BT19" i="3"/>
  <c r="AG50" i="4" s="1"/>
  <c r="AI6" i="3"/>
  <c r="BO6" i="3" s="1"/>
  <c r="AP6" i="3"/>
  <c r="BX6" i="3" s="1"/>
  <c r="BT22" i="3"/>
  <c r="AG60" i="4" s="1"/>
  <c r="BT21" i="3"/>
  <c r="N60" i="4" s="1"/>
  <c r="BT20" i="3"/>
  <c r="AZ50" i="4" s="1"/>
  <c r="BT28" i="3"/>
  <c r="AG80" i="4" s="1"/>
  <c r="BU25" i="3"/>
  <c r="AI70" i="4" s="1"/>
  <c r="BT18" i="3"/>
  <c r="N50" i="4" s="1"/>
  <c r="AI5" i="3"/>
  <c r="BO5" i="3" s="1"/>
  <c r="BU21" i="3"/>
  <c r="P60" i="4" s="1"/>
  <c r="AI4" i="3"/>
  <c r="BO4" i="3" s="1"/>
  <c r="V4" i="3"/>
  <c r="W4" i="3" s="1"/>
  <c r="AP4" i="3" s="1"/>
  <c r="BX4" i="3" s="1"/>
  <c r="BU22" i="3"/>
  <c r="AI60" i="4" s="1"/>
  <c r="BU27" i="3"/>
  <c r="P80" i="4" s="1"/>
  <c r="BU24" i="3"/>
  <c r="P70" i="4" s="1"/>
  <c r="BU26" i="3"/>
  <c r="BB70" i="4" s="1"/>
  <c r="BU23" i="3"/>
  <c r="BB60" i="4" s="1"/>
  <c r="CE6" i="3"/>
  <c r="BU28" i="3"/>
  <c r="AI80" i="4" s="1"/>
  <c r="CE5" i="3"/>
  <c r="CF29" i="3"/>
  <c r="AI7" i="3"/>
  <c r="BO7" i="3" s="1"/>
  <c r="V7" i="3"/>
  <c r="W7" i="3" s="1"/>
  <c r="AQ7" i="3" s="1"/>
  <c r="BY7" i="3" s="1"/>
  <c r="AQ4" i="3"/>
  <c r="BY4" i="3" s="1"/>
  <c r="CK5" i="3"/>
  <c r="CN5" i="3" s="1"/>
  <c r="P11" i="3"/>
  <c r="AE11" i="3" s="1"/>
  <c r="BG11" i="3" s="1"/>
  <c r="T8" i="3"/>
  <c r="AI8" i="3" s="1"/>
  <c r="BO8" i="3" s="1"/>
  <c r="P10" i="3"/>
  <c r="AE10" i="3" s="1"/>
  <c r="N10" i="3"/>
  <c r="CO10" i="3" s="1"/>
  <c r="N13" i="3"/>
  <c r="CO13" i="3" s="1"/>
  <c r="T13" i="3"/>
  <c r="N11" i="3"/>
  <c r="CO11" i="3" s="1"/>
  <c r="AB13" i="3"/>
  <c r="BD13" i="3" s="1"/>
  <c r="S9" i="3"/>
  <c r="T9" i="3" s="1"/>
  <c r="CO9" i="3"/>
  <c r="O12" i="3"/>
  <c r="T12" i="3" s="1"/>
  <c r="AI12" i="3" s="1"/>
  <c r="BO12" i="3" s="1"/>
  <c r="CP12" i="3"/>
  <c r="O15" i="3"/>
  <c r="P15" i="3" s="1"/>
  <c r="CP15" i="3"/>
  <c r="CP20" i="3" s="1"/>
  <c r="BD53" i="4" s="1"/>
  <c r="AP5" i="3"/>
  <c r="BX5" i="3" s="1"/>
  <c r="AC7" i="3"/>
  <c r="BE7" i="3" s="1"/>
  <c r="AE8" i="3"/>
  <c r="BG8" i="3" s="1"/>
  <c r="AB8" i="3"/>
  <c r="BD8" i="3" s="1"/>
  <c r="BE5" i="3"/>
  <c r="AD5" i="3"/>
  <c r="BF5" i="3" s="1"/>
  <c r="AC6" i="3"/>
  <c r="BE6" i="3" s="1"/>
  <c r="CK6" i="3"/>
  <c r="CN6" i="3" s="1"/>
  <c r="BG6" i="3"/>
  <c r="AG13" i="3"/>
  <c r="BK13" i="3" s="1"/>
  <c r="P9" i="3"/>
  <c r="O14" i="3"/>
  <c r="AK10" i="3"/>
  <c r="BQ10" i="3" s="1"/>
  <c r="AG10" i="3"/>
  <c r="BK10" i="3" s="1"/>
  <c r="AG12" i="3"/>
  <c r="BK12" i="3" s="1"/>
  <c r="AJ10" i="3"/>
  <c r="BP10" i="3" s="1"/>
  <c r="AG11" i="3"/>
  <c r="BK11" i="3" s="1"/>
  <c r="AK11" i="3"/>
  <c r="BQ11" i="3" s="1"/>
  <c r="AI11" i="3"/>
  <c r="AK13" i="3" l="1"/>
  <c r="BQ13" i="3" s="1"/>
  <c r="AI13" i="3"/>
  <c r="CP21" i="3"/>
  <c r="R63" i="4" s="1"/>
  <c r="CP18" i="3"/>
  <c r="R53" i="4" s="1"/>
  <c r="CP29" i="3"/>
  <c r="BD83" i="4" s="1"/>
  <c r="CN26" i="3"/>
  <c r="BA71" i="4" s="1"/>
  <c r="BE73" i="4" s="1"/>
  <c r="CN24" i="3"/>
  <c r="O71" i="4" s="1"/>
  <c r="S73" i="4" s="1"/>
  <c r="CP22" i="3"/>
  <c r="AK63" i="4" s="1"/>
  <c r="CP28" i="3"/>
  <c r="AK83" i="4" s="1"/>
  <c r="CN25" i="3"/>
  <c r="AH71" i="4" s="1"/>
  <c r="AL73" i="4" s="1"/>
  <c r="CN29" i="3"/>
  <c r="BA81" i="4" s="1"/>
  <c r="BE83" i="4" s="1"/>
  <c r="CN23" i="3"/>
  <c r="BA61" i="4" s="1"/>
  <c r="BE63" i="4" s="1"/>
  <c r="CN20" i="3"/>
  <c r="BA51" i="4" s="1"/>
  <c r="BE53" i="4" s="1"/>
  <c r="CP25" i="3"/>
  <c r="AK73" i="4" s="1"/>
  <c r="CN22" i="3"/>
  <c r="AH61" i="4" s="1"/>
  <c r="AL63" i="4" s="1"/>
  <c r="CN18" i="3"/>
  <c r="O51" i="4" s="1"/>
  <c r="S53" i="4" s="1"/>
  <c r="CP23" i="3"/>
  <c r="BD63" i="4" s="1"/>
  <c r="CN19" i="3"/>
  <c r="AH51" i="4" s="1"/>
  <c r="AL53" i="4" s="1"/>
  <c r="CN27" i="3"/>
  <c r="O81" i="4" s="1"/>
  <c r="S83" i="4" s="1"/>
  <c r="CP26" i="3"/>
  <c r="BD73" i="4" s="1"/>
  <c r="CN28" i="3"/>
  <c r="AH81" i="4" s="1"/>
  <c r="AL83" i="4" s="1"/>
  <c r="CN21" i="3"/>
  <c r="O61" i="4" s="1"/>
  <c r="S63" i="4" s="1"/>
  <c r="CP24" i="3"/>
  <c r="R73" i="4" s="1"/>
  <c r="CP27" i="3"/>
  <c r="R83" i="4" s="1"/>
  <c r="CP19" i="3"/>
  <c r="AK53" i="4" s="1"/>
  <c r="AD4" i="3"/>
  <c r="BF4" i="3" s="1"/>
  <c r="AJ5" i="3"/>
  <c r="BP5" i="3" s="1"/>
  <c r="AJ6" i="3"/>
  <c r="BP6" i="3" s="1"/>
  <c r="AJ7" i="3"/>
  <c r="BP7" i="3" s="1"/>
  <c r="CE27" i="3"/>
  <c r="CE24" i="3"/>
  <c r="CE20" i="3"/>
  <c r="CE28" i="3"/>
  <c r="CE25" i="3"/>
  <c r="CE21" i="3"/>
  <c r="CE18" i="3"/>
  <c r="CE29" i="3"/>
  <c r="AJ4" i="3"/>
  <c r="BP4" i="3" s="1"/>
  <c r="CE23" i="3"/>
  <c r="CE19" i="3"/>
  <c r="CE22" i="3"/>
  <c r="CE26" i="3"/>
  <c r="CF18" i="3"/>
  <c r="CF19" i="3"/>
  <c r="V8" i="3"/>
  <c r="W8" i="3" s="1"/>
  <c r="AQ8" i="3" s="1"/>
  <c r="BY8" i="3" s="1"/>
  <c r="BY20" i="3" s="1"/>
  <c r="BB51" i="4" s="1"/>
  <c r="BF53" i="4" s="1"/>
  <c r="CF27" i="3"/>
  <c r="CF23" i="3"/>
  <c r="CF20" i="3"/>
  <c r="CF28" i="3"/>
  <c r="AB11" i="3"/>
  <c r="BD11" i="3" s="1"/>
  <c r="AK8" i="3"/>
  <c r="BQ8" i="3" s="1"/>
  <c r="N12" i="3"/>
  <c r="CO12" i="3" s="1"/>
  <c r="AB10" i="3"/>
  <c r="BD10" i="3" s="1"/>
  <c r="AC13" i="3"/>
  <c r="BE13" i="3" s="1"/>
  <c r="AD7" i="3"/>
  <c r="BF7" i="3" s="1"/>
  <c r="BO13" i="3"/>
  <c r="AK12" i="3"/>
  <c r="BQ12" i="3" s="1"/>
  <c r="P12" i="3"/>
  <c r="AE12" i="3" s="1"/>
  <c r="BG12" i="3" s="1"/>
  <c r="AH9" i="3"/>
  <c r="BL9" i="3" s="1"/>
  <c r="AF9" i="3"/>
  <c r="BJ9" i="3" s="1"/>
  <c r="N15" i="3"/>
  <c r="CO15" i="3" s="1"/>
  <c r="T15" i="3"/>
  <c r="AK15" i="3" s="1"/>
  <c r="BQ15" i="3" s="1"/>
  <c r="AP7" i="3"/>
  <c r="BX7" i="3" s="1"/>
  <c r="AD6" i="3"/>
  <c r="BF6" i="3" s="1"/>
  <c r="AE9" i="3"/>
  <c r="AB9" i="3"/>
  <c r="BD9" i="3" s="1"/>
  <c r="AC8" i="3"/>
  <c r="AE15" i="3"/>
  <c r="BG15" i="3" s="1"/>
  <c r="AB15" i="3"/>
  <c r="BD15" i="3" s="1"/>
  <c r="CK10" i="3"/>
  <c r="BG10" i="3"/>
  <c r="T14" i="3"/>
  <c r="P14" i="3"/>
  <c r="AJ12" i="3"/>
  <c r="BP12" i="3" s="1"/>
  <c r="BO11" i="3"/>
  <c r="AJ11" i="3"/>
  <c r="BP11" i="3" s="1"/>
  <c r="N14" i="3"/>
  <c r="CO14" i="3" s="1"/>
  <c r="AI9" i="3"/>
  <c r="AK9" i="3"/>
  <c r="BQ9" i="3" s="1"/>
  <c r="BR21" i="3" s="1"/>
  <c r="AJ8" i="3"/>
  <c r="BP8" i="3" s="1"/>
  <c r="CO29" i="3" l="1"/>
  <c r="AS83" i="4" s="1"/>
  <c r="CO28" i="3"/>
  <c r="Z83" i="4" s="1"/>
  <c r="CO22" i="3"/>
  <c r="Z63" i="4" s="1"/>
  <c r="CO21" i="3"/>
  <c r="G63" i="4" s="1"/>
  <c r="CO18" i="3"/>
  <c r="G53" i="4" s="1"/>
  <c r="CO20" i="3"/>
  <c r="AS53" i="4" s="1"/>
  <c r="CO26" i="3"/>
  <c r="AS73" i="4" s="1"/>
  <c r="CO24" i="3"/>
  <c r="G73" i="4" s="1"/>
  <c r="CO25" i="3"/>
  <c r="Z73" i="4" s="1"/>
  <c r="CO23" i="3"/>
  <c r="AS63" i="4" s="1"/>
  <c r="CO27" i="3"/>
  <c r="G83" i="4" s="1"/>
  <c r="CO19" i="3"/>
  <c r="Z53" i="4" s="1"/>
  <c r="BY29" i="3"/>
  <c r="BB81" i="4" s="1"/>
  <c r="BF83" i="4" s="1"/>
  <c r="BY25" i="3"/>
  <c r="AI71" i="4" s="1"/>
  <c r="AM73" i="4" s="1"/>
  <c r="BY23" i="3"/>
  <c r="BB61" i="4" s="1"/>
  <c r="BF63" i="4" s="1"/>
  <c r="BJ26" i="3"/>
  <c r="AV68" i="4" s="1"/>
  <c r="BJ18" i="3"/>
  <c r="J48" i="4" s="1"/>
  <c r="BL26" i="3"/>
  <c r="AZ68" i="4" s="1"/>
  <c r="BL18" i="3"/>
  <c r="N48" i="4" s="1"/>
  <c r="BY24" i="3"/>
  <c r="P71" i="4" s="1"/>
  <c r="T73" i="4" s="1"/>
  <c r="AC11" i="3"/>
  <c r="BE11" i="3" s="1"/>
  <c r="BY19" i="3"/>
  <c r="AI51" i="4" s="1"/>
  <c r="AM53" i="4" s="1"/>
  <c r="AP8" i="3"/>
  <c r="BX8" i="3" s="1"/>
  <c r="BX24" i="3" s="1"/>
  <c r="N71" i="4" s="1"/>
  <c r="BJ25" i="3"/>
  <c r="AC68" i="4" s="1"/>
  <c r="BJ23" i="3"/>
  <c r="AV58" i="4" s="1"/>
  <c r="BL25" i="3"/>
  <c r="AG68" i="4" s="1"/>
  <c r="BL23" i="3"/>
  <c r="AZ58" i="4" s="1"/>
  <c r="BY21" i="3"/>
  <c r="P61" i="4" s="1"/>
  <c r="T63" i="4" s="1"/>
  <c r="BY26" i="3"/>
  <c r="BB71" i="4" s="1"/>
  <c r="BF73" i="4" s="1"/>
  <c r="BY22" i="3"/>
  <c r="AI61" i="4" s="1"/>
  <c r="AM63" i="4" s="1"/>
  <c r="BY28" i="3"/>
  <c r="AI81" i="4" s="1"/>
  <c r="AM83" i="4" s="1"/>
  <c r="BX18" i="3"/>
  <c r="N51" i="4" s="1"/>
  <c r="BY18" i="3"/>
  <c r="P51" i="4" s="1"/>
  <c r="T53" i="4" s="1"/>
  <c r="BY27" i="3"/>
  <c r="P81" i="4" s="1"/>
  <c r="T83" i="4" s="1"/>
  <c r="BJ28" i="3"/>
  <c r="AC78" i="4" s="1"/>
  <c r="BJ20" i="3"/>
  <c r="AV48" i="4" s="1"/>
  <c r="BL28" i="3"/>
  <c r="AG78" i="4" s="1"/>
  <c r="BL20" i="3"/>
  <c r="AZ48" i="4" s="1"/>
  <c r="CF25" i="3"/>
  <c r="CF21" i="3"/>
  <c r="CF22" i="3"/>
  <c r="BL29" i="3"/>
  <c r="AZ78" i="4" s="1"/>
  <c r="BL27" i="3"/>
  <c r="N78" i="4" s="1"/>
  <c r="BJ29" i="3"/>
  <c r="AV78" i="4" s="1"/>
  <c r="BJ27" i="3"/>
  <c r="J78" i="4" s="1"/>
  <c r="BJ19" i="3"/>
  <c r="AC48" i="4" s="1"/>
  <c r="BJ22" i="3"/>
  <c r="AC58" i="4" s="1"/>
  <c r="BR25" i="3"/>
  <c r="BL19" i="3"/>
  <c r="AG48" i="4" s="1"/>
  <c r="BL22" i="3"/>
  <c r="AG58" i="4" s="1"/>
  <c r="CF24" i="3"/>
  <c r="CF26" i="3"/>
  <c r="BR18" i="3"/>
  <c r="BR23" i="3"/>
  <c r="BR20" i="3"/>
  <c r="BJ21" i="3"/>
  <c r="J58" i="4" s="1"/>
  <c r="BJ24" i="3"/>
  <c r="J68" i="4" s="1"/>
  <c r="BL21" i="3"/>
  <c r="N58" i="4" s="1"/>
  <c r="BL24" i="3"/>
  <c r="N68" i="4" s="1"/>
  <c r="BR24" i="3"/>
  <c r="AD13" i="3"/>
  <c r="BF13" i="3" s="1"/>
  <c r="AC10" i="3"/>
  <c r="BE10" i="3" s="1"/>
  <c r="AJ13" i="3"/>
  <c r="BP13" i="3" s="1"/>
  <c r="AB12" i="3"/>
  <c r="BD12" i="3" s="1"/>
  <c r="AG9" i="3"/>
  <c r="BK9" i="3" s="1"/>
  <c r="AI15" i="3"/>
  <c r="BO15" i="3" s="1"/>
  <c r="AE14" i="3"/>
  <c r="BG14" i="3" s="1"/>
  <c r="AB14" i="3"/>
  <c r="BD14" i="3" s="1"/>
  <c r="AC9" i="3"/>
  <c r="BE8" i="3"/>
  <c r="AD8" i="3"/>
  <c r="BF8" i="3" s="1"/>
  <c r="AC15" i="3"/>
  <c r="BE15" i="3" s="1"/>
  <c r="BG9" i="3"/>
  <c r="CK9" i="3"/>
  <c r="CK23" i="3" s="1"/>
  <c r="BA57" i="4" s="1"/>
  <c r="AK14" i="3"/>
  <c r="BQ14" i="3" s="1"/>
  <c r="BR26" i="3" s="1"/>
  <c r="AI14" i="3"/>
  <c r="BO14" i="3" s="1"/>
  <c r="BO9" i="3"/>
  <c r="AJ9" i="3"/>
  <c r="BP9" i="3" s="1"/>
  <c r="BX29" i="3" l="1"/>
  <c r="AZ81" i="4" s="1"/>
  <c r="BA16" i="4"/>
  <c r="BX27" i="3"/>
  <c r="N81" i="4" s="1"/>
  <c r="BX26" i="3"/>
  <c r="AZ71" i="4" s="1"/>
  <c r="BX22" i="3"/>
  <c r="AG61" i="4" s="1"/>
  <c r="BX21" i="3"/>
  <c r="N61" i="4" s="1"/>
  <c r="BX25" i="3"/>
  <c r="AG71" i="4" s="1"/>
  <c r="BG29" i="3"/>
  <c r="BB77" i="4" s="1"/>
  <c r="BX20" i="3"/>
  <c r="AZ51" i="4" s="1"/>
  <c r="BX23" i="3"/>
  <c r="AZ61" i="4" s="1"/>
  <c r="AD11" i="3"/>
  <c r="BF11" i="3" s="1"/>
  <c r="CK22" i="3"/>
  <c r="AH57" i="4" s="1"/>
  <c r="BD28" i="3"/>
  <c r="AC77" i="4" s="1"/>
  <c r="CK18" i="3"/>
  <c r="O47" i="4" s="1"/>
  <c r="BK26" i="3"/>
  <c r="AX68" i="4" s="1"/>
  <c r="BK18" i="3"/>
  <c r="L48" i="4" s="1"/>
  <c r="CK26" i="3"/>
  <c r="BA67" i="4" s="1"/>
  <c r="BG26" i="3"/>
  <c r="BB67" i="4" s="1"/>
  <c r="BO26" i="3"/>
  <c r="AX69" i="4" s="1"/>
  <c r="BO19" i="3"/>
  <c r="AE49" i="4" s="1"/>
  <c r="CK19" i="3"/>
  <c r="BO22" i="3"/>
  <c r="AE59" i="4" s="1"/>
  <c r="CK21" i="3"/>
  <c r="O57" i="4" s="1"/>
  <c r="CK29" i="3"/>
  <c r="BA77" i="4" s="1"/>
  <c r="BO28" i="3"/>
  <c r="AE79" i="4" s="1"/>
  <c r="BD21" i="3"/>
  <c r="J57" i="4" s="1"/>
  <c r="BO21" i="3"/>
  <c r="L59" i="4" s="1"/>
  <c r="CK24" i="3"/>
  <c r="O67" i="4" s="1"/>
  <c r="BX28" i="3"/>
  <c r="AG81" i="4" s="1"/>
  <c r="BX19" i="3"/>
  <c r="AG51" i="4" s="1"/>
  <c r="BQ25" i="3"/>
  <c r="AI69" i="4" s="1"/>
  <c r="BK25" i="3"/>
  <c r="AE68" i="4" s="1"/>
  <c r="BK23" i="3"/>
  <c r="AX58" i="4" s="1"/>
  <c r="BG23" i="3"/>
  <c r="BB57" i="4" s="1"/>
  <c r="BD25" i="3"/>
  <c r="AC67" i="4" s="1"/>
  <c r="BO23" i="3"/>
  <c r="AX59" i="4" s="1"/>
  <c r="CK28" i="3"/>
  <c r="AH77" i="4" s="1"/>
  <c r="CK27" i="3"/>
  <c r="O77" i="4" s="1"/>
  <c r="BO24" i="3"/>
  <c r="L69" i="4" s="1"/>
  <c r="CK20" i="3"/>
  <c r="BA47" i="4" s="1"/>
  <c r="CK25" i="3"/>
  <c r="AH67" i="4" s="1"/>
  <c r="AC12" i="3"/>
  <c r="BE12" i="3" s="1"/>
  <c r="BO20" i="3"/>
  <c r="AX49" i="4" s="1"/>
  <c r="BO25" i="3"/>
  <c r="AE69" i="4" s="1"/>
  <c r="BO29" i="3"/>
  <c r="AX79" i="4" s="1"/>
  <c r="BO18" i="3"/>
  <c r="L49" i="4" s="1"/>
  <c r="BG25" i="3"/>
  <c r="AI67" i="4" s="1"/>
  <c r="BO27" i="3"/>
  <c r="L79" i="4" s="1"/>
  <c r="BG20" i="3"/>
  <c r="BB47" i="4" s="1"/>
  <c r="BK28" i="3"/>
  <c r="AE78" i="4" s="1"/>
  <c r="BK20" i="3"/>
  <c r="AX48" i="4" s="1"/>
  <c r="BD29" i="3"/>
  <c r="AV77" i="4" s="1"/>
  <c r="BR29" i="3"/>
  <c r="BK29" i="3"/>
  <c r="AX78" i="4" s="1"/>
  <c r="BK27" i="3"/>
  <c r="L78" i="4" s="1"/>
  <c r="BG28" i="3"/>
  <c r="AI77" i="4" s="1"/>
  <c r="BR28" i="3"/>
  <c r="BD26" i="3"/>
  <c r="AV67" i="4" s="1"/>
  <c r="BK19" i="3"/>
  <c r="AE48" i="4" s="1"/>
  <c r="BK22" i="3"/>
  <c r="AE58" i="4" s="1"/>
  <c r="BD19" i="3"/>
  <c r="AC47" i="4" s="1"/>
  <c r="BD22" i="3"/>
  <c r="AC57" i="4" s="1"/>
  <c r="BD24" i="3"/>
  <c r="J67" i="4" s="1"/>
  <c r="BR19" i="3"/>
  <c r="BR22" i="3"/>
  <c r="BG19" i="3"/>
  <c r="BG22" i="3"/>
  <c r="AI57" i="4" s="1"/>
  <c r="BG27" i="3"/>
  <c r="P77" i="4" s="1"/>
  <c r="BR27" i="3"/>
  <c r="BD27" i="3"/>
  <c r="J77" i="4" s="1"/>
  <c r="BG21" i="3"/>
  <c r="P57" i="4" s="1"/>
  <c r="BG24" i="3"/>
  <c r="P67" i="4" s="1"/>
  <c r="BK21" i="3"/>
  <c r="L58" i="4" s="1"/>
  <c r="BK24" i="3"/>
  <c r="L68" i="4" s="1"/>
  <c r="BD18" i="3"/>
  <c r="J47" i="4" s="1"/>
  <c r="BG18" i="3"/>
  <c r="P47" i="4" s="1"/>
  <c r="BD23" i="3"/>
  <c r="AV57" i="4" s="1"/>
  <c r="BD20" i="3"/>
  <c r="AV47" i="4" s="1"/>
  <c r="BQ24" i="3"/>
  <c r="P69" i="4" s="1"/>
  <c r="AD10" i="3"/>
  <c r="BF10" i="3" s="1"/>
  <c r="AJ15" i="3"/>
  <c r="BP15" i="3" s="1"/>
  <c r="BQ20" i="3" s="1"/>
  <c r="BB49" i="4" s="1"/>
  <c r="AD15" i="3"/>
  <c r="BF15" i="3" s="1"/>
  <c r="AC14" i="3"/>
  <c r="BE14" i="3" s="1"/>
  <c r="BE9" i="3"/>
  <c r="AD9" i="3"/>
  <c r="BF9" i="3" s="1"/>
  <c r="AJ14" i="3"/>
  <c r="BP14" i="3" s="1"/>
  <c r="AI47" i="4" l="1"/>
  <c r="AI6" i="4"/>
  <c r="AH47" i="4"/>
  <c r="AH6" i="4"/>
  <c r="P6" i="4"/>
  <c r="P36" i="4"/>
  <c r="AI36" i="4"/>
  <c r="BA6" i="4"/>
  <c r="O26" i="4"/>
  <c r="AH16" i="4"/>
  <c r="BB36" i="4"/>
  <c r="J6" i="4"/>
  <c r="P16" i="4"/>
  <c r="AI16" i="4"/>
  <c r="J26" i="4"/>
  <c r="AI26" i="4"/>
  <c r="AC26" i="4"/>
  <c r="O16" i="4"/>
  <c r="AV6" i="4"/>
  <c r="AV26" i="4"/>
  <c r="O36" i="4"/>
  <c r="BB16" i="4"/>
  <c r="J16" i="4"/>
  <c r="BB26" i="4"/>
  <c r="O6" i="4"/>
  <c r="P26" i="4"/>
  <c r="AV36" i="4"/>
  <c r="BA36" i="4"/>
  <c r="J36" i="4"/>
  <c r="AC16" i="4"/>
  <c r="AV16" i="4"/>
  <c r="AC6" i="4"/>
  <c r="BB6" i="4"/>
  <c r="AH26" i="4"/>
  <c r="AH36" i="4"/>
  <c r="BA26" i="4"/>
  <c r="AC36" i="4"/>
  <c r="BP29" i="3"/>
  <c r="AZ79" i="4" s="1"/>
  <c r="BE26" i="3"/>
  <c r="AX67" i="4" s="1"/>
  <c r="BE21" i="3"/>
  <c r="L57" i="4" s="1"/>
  <c r="BE23" i="3"/>
  <c r="AX57" i="4" s="1"/>
  <c r="BP22" i="3"/>
  <c r="AG59" i="4" s="1"/>
  <c r="AD12" i="3"/>
  <c r="BF12" i="3" s="1"/>
  <c r="BP28" i="3"/>
  <c r="AG79" i="4" s="1"/>
  <c r="BP21" i="3"/>
  <c r="N59" i="4" s="1"/>
  <c r="BP25" i="3"/>
  <c r="AG69" i="4" s="1"/>
  <c r="BP20" i="3"/>
  <c r="AZ49" i="4" s="1"/>
  <c r="BP23" i="3"/>
  <c r="AZ59" i="4" s="1"/>
  <c r="BP24" i="3"/>
  <c r="N69" i="4" s="1"/>
  <c r="BP26" i="3"/>
  <c r="AZ69" i="4" s="1"/>
  <c r="BP18" i="3"/>
  <c r="N49" i="4" s="1"/>
  <c r="BP19" i="3"/>
  <c r="AG49" i="4" s="1"/>
  <c r="BE25" i="3"/>
  <c r="AE67" i="4" s="1"/>
  <c r="BP27" i="3"/>
  <c r="N79" i="4" s="1"/>
  <c r="BE20" i="3"/>
  <c r="AX47" i="4" s="1"/>
  <c r="BE28" i="3"/>
  <c r="AE77" i="4" s="1"/>
  <c r="BQ26" i="3"/>
  <c r="BB69" i="4" s="1"/>
  <c r="BQ28" i="3"/>
  <c r="AI79" i="4" s="1"/>
  <c r="BE29" i="3"/>
  <c r="AX77" i="4" s="1"/>
  <c r="BQ21" i="3"/>
  <c r="P59" i="4" s="1"/>
  <c r="BQ23" i="3"/>
  <c r="BB59" i="4" s="1"/>
  <c r="BE19" i="3"/>
  <c r="BE22" i="3"/>
  <c r="AE57" i="4" s="1"/>
  <c r="BQ19" i="3"/>
  <c r="AI49" i="4" s="1"/>
  <c r="BQ22" i="3"/>
  <c r="AI59" i="4" s="1"/>
  <c r="BQ29" i="3"/>
  <c r="BB79" i="4" s="1"/>
  <c r="BE27" i="3"/>
  <c r="L77" i="4" s="1"/>
  <c r="BQ18" i="3"/>
  <c r="P49" i="4" s="1"/>
  <c r="BQ27" i="3"/>
  <c r="P79" i="4" s="1"/>
  <c r="BE24" i="3"/>
  <c r="L67" i="4" s="1"/>
  <c r="BE18" i="3"/>
  <c r="L47" i="4" s="1"/>
  <c r="AD14" i="3"/>
  <c r="BF14" i="3" s="1"/>
  <c r="AE47" i="4" l="1"/>
  <c r="AE6" i="4"/>
  <c r="BF26" i="3"/>
  <c r="AX36" i="4"/>
  <c r="L26" i="4"/>
  <c r="L36" i="4"/>
  <c r="AX26" i="4"/>
  <c r="AE26" i="4"/>
  <c r="AX16" i="4"/>
  <c r="L6" i="4"/>
  <c r="AE16" i="4"/>
  <c r="AX6" i="4"/>
  <c r="AE36" i="4"/>
  <c r="L16" i="4"/>
  <c r="BF23" i="3"/>
  <c r="AZ57" i="4" s="1"/>
  <c r="BF20" i="3"/>
  <c r="AZ47" i="4" s="1"/>
  <c r="BF21" i="3"/>
  <c r="N57" i="4" s="1"/>
  <c r="BF25" i="3"/>
  <c r="AG67" i="4" s="1"/>
  <c r="BF24" i="3"/>
  <c r="N67" i="4" s="1"/>
  <c r="BF18" i="3"/>
  <c r="N47" i="4" s="1"/>
  <c r="BF29" i="3"/>
  <c r="AZ77" i="4" s="1"/>
  <c r="BF28" i="3"/>
  <c r="AG77" i="4" s="1"/>
  <c r="BF19" i="3"/>
  <c r="BF22" i="3"/>
  <c r="AG57" i="4" s="1"/>
  <c r="BF27" i="3"/>
  <c r="N77" i="4" s="1"/>
  <c r="AG47" i="4" l="1"/>
  <c r="AG6" i="4"/>
  <c r="AZ26" i="4"/>
  <c r="AZ67" i="4"/>
  <c r="AG16" i="4"/>
  <c r="AZ6" i="4"/>
  <c r="N26" i="4"/>
  <c r="AZ16" i="4"/>
  <c r="N6" i="4"/>
  <c r="AG36" i="4"/>
  <c r="AG26" i="4"/>
  <c r="N36" i="4"/>
  <c r="AZ36" i="4"/>
  <c r="N16" i="4"/>
  <c r="B14" i="2"/>
  <c r="U14" i="2"/>
  <c r="U4" i="2"/>
  <c r="U34" i="2" l="1"/>
  <c r="AN14" i="2"/>
  <c r="AN4" i="2"/>
  <c r="B24" i="2"/>
  <c r="B34" i="2" s="1"/>
  <c r="AO35" i="1"/>
  <c r="AO34" i="1"/>
  <c r="AO33" i="1"/>
  <c r="AO32" i="1"/>
  <c r="AO31" i="1"/>
  <c r="AO30" i="1"/>
  <c r="AO29" i="1"/>
  <c r="AO28" i="1"/>
  <c r="AO27" i="1"/>
  <c r="AO26" i="1"/>
  <c r="AO25" i="1"/>
  <c r="AO24" i="1"/>
  <c r="AO23" i="1"/>
  <c r="AO22" i="1"/>
  <c r="AO21" i="1"/>
  <c r="I23" i="1"/>
  <c r="C18" i="1"/>
  <c r="Z18" i="1" s="1"/>
  <c r="AY18" i="1" s="1"/>
  <c r="B18" i="1"/>
  <c r="Y18" i="1" s="1"/>
  <c r="AX18" i="1" s="1"/>
  <c r="C17" i="1"/>
  <c r="Z17" i="1" s="1"/>
  <c r="AY17" i="1" s="1"/>
  <c r="B17" i="1"/>
  <c r="Y17" i="1" s="1"/>
  <c r="AX17" i="1" s="1"/>
  <c r="C16" i="1"/>
  <c r="Z16" i="1" s="1"/>
  <c r="AY16" i="1" s="1"/>
  <c r="B16" i="1"/>
  <c r="Y16" i="1" s="1"/>
  <c r="AX16" i="1" s="1"/>
  <c r="C4" i="1"/>
  <c r="Z4" i="1" s="1"/>
  <c r="AZ4" i="1" s="1"/>
  <c r="B4" i="1"/>
  <c r="Y4" i="1" s="1"/>
  <c r="AY4" i="1" s="1"/>
  <c r="C15" i="1"/>
  <c r="Z15" i="1" s="1"/>
  <c r="AZ15" i="1" s="1"/>
  <c r="B15" i="1"/>
  <c r="Y15" i="1" s="1"/>
  <c r="AY15" i="1" s="1"/>
  <c r="C14" i="1"/>
  <c r="Z14" i="1" s="1"/>
  <c r="AZ14" i="1" s="1"/>
  <c r="B14" i="1"/>
  <c r="Y14" i="1" s="1"/>
  <c r="AY14" i="1" s="1"/>
  <c r="C13" i="1"/>
  <c r="Z13" i="1" s="1"/>
  <c r="AZ13" i="1" s="1"/>
  <c r="B13" i="1"/>
  <c r="Y13" i="1" s="1"/>
  <c r="AY13" i="1" s="1"/>
  <c r="C12" i="1"/>
  <c r="Z12" i="1" s="1"/>
  <c r="AZ12" i="1" s="1"/>
  <c r="B12" i="1"/>
  <c r="Y12" i="1" s="1"/>
  <c r="AY12" i="1" s="1"/>
  <c r="C11" i="1"/>
  <c r="Z11" i="1" s="1"/>
  <c r="AZ11" i="1" s="1"/>
  <c r="B11" i="1"/>
  <c r="Y11" i="1" s="1"/>
  <c r="AY11" i="1" s="1"/>
  <c r="C10" i="1"/>
  <c r="Z10" i="1" s="1"/>
  <c r="AZ10" i="1" s="1"/>
  <c r="B10" i="1"/>
  <c r="Y10" i="1" s="1"/>
  <c r="AY10" i="1" s="1"/>
  <c r="C9" i="1"/>
  <c r="Z9" i="1" s="1"/>
  <c r="AZ9" i="1" s="1"/>
  <c r="B9" i="1"/>
  <c r="Y9" i="1" s="1"/>
  <c r="AY9" i="1" s="1"/>
  <c r="C8" i="1"/>
  <c r="Z8" i="1" s="1"/>
  <c r="AZ8" i="1" s="1"/>
  <c r="B8" i="1"/>
  <c r="Y8" i="1" s="1"/>
  <c r="AY8" i="1" s="1"/>
  <c r="C7" i="1"/>
  <c r="Z7" i="1" s="1"/>
  <c r="AZ7" i="1" s="1"/>
  <c r="B7" i="1"/>
  <c r="Y7" i="1" s="1"/>
  <c r="AY7" i="1" s="1"/>
  <c r="C6" i="1"/>
  <c r="Z6" i="1" s="1"/>
  <c r="AZ6" i="1" s="1"/>
  <c r="B6" i="1"/>
  <c r="Y6" i="1" s="1"/>
  <c r="AY6" i="1" s="1"/>
  <c r="AN34" i="2" l="1"/>
  <c r="U24" i="2"/>
  <c r="AP23" i="1"/>
  <c r="AP27" i="1"/>
  <c r="BF27" i="1" s="1"/>
  <c r="S67" i="4" s="1"/>
  <c r="AP31" i="1"/>
  <c r="BN31" i="1" s="1"/>
  <c r="AP24" i="1"/>
  <c r="AP28" i="1"/>
  <c r="AP22" i="1"/>
  <c r="AP26" i="1"/>
  <c r="AP32" i="1"/>
  <c r="AP30" i="1"/>
  <c r="AP29" i="1"/>
  <c r="AP21" i="1"/>
  <c r="AP25" i="1"/>
  <c r="E18" i="1"/>
  <c r="E17" i="1"/>
  <c r="E16" i="1"/>
  <c r="E4" i="1"/>
  <c r="E14" i="1"/>
  <c r="E13" i="1"/>
  <c r="E15" i="1"/>
  <c r="E11" i="1"/>
  <c r="E10" i="1"/>
  <c r="E12" i="1"/>
  <c r="E6" i="1"/>
  <c r="E8" i="1"/>
  <c r="E9" i="1"/>
  <c r="E7" i="1"/>
  <c r="B5" i="1"/>
  <c r="Y5" i="1" s="1"/>
  <c r="AY5" i="1" s="1"/>
  <c r="C5" i="1"/>
  <c r="Z5" i="1" s="1"/>
  <c r="AZ5" i="1" s="1"/>
  <c r="B1" i="1"/>
  <c r="S26" i="4" l="1"/>
  <c r="AK78" i="2"/>
  <c r="S26" i="2"/>
  <c r="S66" i="2"/>
  <c r="AZ23" i="1"/>
  <c r="AN24" i="2"/>
  <c r="BS27" i="1"/>
  <c r="AY23" i="1"/>
  <c r="BT27" i="1"/>
  <c r="BX31" i="1"/>
  <c r="BU27" i="1"/>
  <c r="BY23" i="1"/>
  <c r="AW23" i="1"/>
  <c r="BV27" i="1"/>
  <c r="AR31" i="1"/>
  <c r="AX31" i="1"/>
  <c r="BV23" i="1"/>
  <c r="BX27" i="1"/>
  <c r="AX27" i="1"/>
  <c r="BY27" i="1"/>
  <c r="BR23" i="1"/>
  <c r="BZ27" i="1"/>
  <c r="BJ27" i="1"/>
  <c r="BW27" i="1"/>
  <c r="BE27" i="1"/>
  <c r="R67" i="4" s="1"/>
  <c r="BF23" i="1"/>
  <c r="BE47" i="4" s="1"/>
  <c r="BS23" i="1"/>
  <c r="BT31" i="1"/>
  <c r="AS31" i="1"/>
  <c r="AR23" i="1"/>
  <c r="AZ27" i="1"/>
  <c r="AR27" i="1"/>
  <c r="AS27" i="1"/>
  <c r="AS23" i="1"/>
  <c r="AW31" i="1"/>
  <c r="AX23" i="1"/>
  <c r="BT23" i="1"/>
  <c r="BV31" i="1"/>
  <c r="BW23" i="1"/>
  <c r="BE23" i="1"/>
  <c r="BD47" i="4" s="1"/>
  <c r="BZ31" i="1"/>
  <c r="BY31" i="1"/>
  <c r="BS31" i="1"/>
  <c r="BN23" i="1"/>
  <c r="BJ23" i="1"/>
  <c r="BU23" i="1"/>
  <c r="BX23" i="1"/>
  <c r="BZ23" i="1"/>
  <c r="AY31" i="1"/>
  <c r="AZ31" i="1"/>
  <c r="BR31" i="1"/>
  <c r="BE31" i="1"/>
  <c r="AK77" i="4" s="1"/>
  <c r="BR27" i="1"/>
  <c r="BN27" i="1"/>
  <c r="AW27" i="1"/>
  <c r="AY27" i="1"/>
  <c r="BJ31" i="1"/>
  <c r="BF31" i="1"/>
  <c r="AL77" i="4" s="1"/>
  <c r="BW31" i="1"/>
  <c r="BU31" i="1"/>
  <c r="BW25" i="1"/>
  <c r="BS25" i="1"/>
  <c r="AY25" i="1"/>
  <c r="BY25" i="1"/>
  <c r="BT25" i="1"/>
  <c r="BN25" i="1"/>
  <c r="AX25" i="1"/>
  <c r="AS25" i="1"/>
  <c r="BX25" i="1"/>
  <c r="BR25" i="1"/>
  <c r="AW25" i="1"/>
  <c r="AR25" i="1"/>
  <c r="BV25" i="1"/>
  <c r="BF25" i="1"/>
  <c r="AL57" i="4" s="1"/>
  <c r="BJ25" i="1"/>
  <c r="BZ25" i="1"/>
  <c r="BE25" i="1"/>
  <c r="AK57" i="4" s="1"/>
  <c r="BU25" i="1"/>
  <c r="AZ25" i="1"/>
  <c r="BW22" i="1"/>
  <c r="BS22" i="1"/>
  <c r="AY22" i="1"/>
  <c r="BZ22" i="1"/>
  <c r="BV22" i="1"/>
  <c r="BR22" i="1"/>
  <c r="BN22" i="1"/>
  <c r="BJ22" i="1"/>
  <c r="BF22" i="1"/>
  <c r="AL47" i="4" s="1"/>
  <c r="AX22" i="1"/>
  <c r="BY22" i="1"/>
  <c r="BU22" i="1"/>
  <c r="BE22" i="1"/>
  <c r="AW22" i="1"/>
  <c r="AS22" i="1"/>
  <c r="AZ22" i="1"/>
  <c r="BT22" i="1"/>
  <c r="BX22" i="1"/>
  <c r="AR22" i="1"/>
  <c r="BZ21" i="1"/>
  <c r="BV21" i="1"/>
  <c r="BR21" i="1"/>
  <c r="BN21" i="1"/>
  <c r="BJ21" i="1"/>
  <c r="BF21" i="1"/>
  <c r="S47" i="4" s="1"/>
  <c r="AX21" i="1"/>
  <c r="BY21" i="1"/>
  <c r="BU21" i="1"/>
  <c r="BE21" i="1"/>
  <c r="R47" i="4" s="1"/>
  <c r="AW21" i="1"/>
  <c r="AS21" i="1"/>
  <c r="BX21" i="1"/>
  <c r="BT21" i="1"/>
  <c r="AZ21" i="1"/>
  <c r="AR21" i="1"/>
  <c r="BS21" i="1"/>
  <c r="AY21" i="1"/>
  <c r="BW21" i="1"/>
  <c r="BZ24" i="1"/>
  <c r="BV24" i="1"/>
  <c r="BR24" i="1"/>
  <c r="BN24" i="1"/>
  <c r="BJ24" i="1"/>
  <c r="BF24" i="1"/>
  <c r="S57" i="4" s="1"/>
  <c r="AX24" i="1"/>
  <c r="BW24" i="1"/>
  <c r="BU24" i="1"/>
  <c r="BE24" i="1"/>
  <c r="R57" i="4" s="1"/>
  <c r="AZ24" i="1"/>
  <c r="BY24" i="1"/>
  <c r="BT24" i="1"/>
  <c r="AY24" i="1"/>
  <c r="AS24" i="1"/>
  <c r="BX24" i="1"/>
  <c r="BS24" i="1"/>
  <c r="AW24" i="1"/>
  <c r="AR24" i="1"/>
  <c r="BW29" i="1"/>
  <c r="BS29" i="1"/>
  <c r="AY29" i="1"/>
  <c r="BX29" i="1"/>
  <c r="BR29" i="1"/>
  <c r="AW29" i="1"/>
  <c r="AR29" i="1"/>
  <c r="BV29" i="1"/>
  <c r="BF29" i="1"/>
  <c r="BE67" i="4" s="1"/>
  <c r="BZ29" i="1"/>
  <c r="BU29" i="1"/>
  <c r="BJ29" i="1"/>
  <c r="BE29" i="1"/>
  <c r="BD67" i="4" s="1"/>
  <c r="AZ29" i="1"/>
  <c r="BT29" i="1"/>
  <c r="AX29" i="1"/>
  <c r="BN29" i="1"/>
  <c r="AS29" i="1"/>
  <c r="BY29" i="1"/>
  <c r="BZ32" i="1"/>
  <c r="BV32" i="1"/>
  <c r="BR32" i="1"/>
  <c r="BN32" i="1"/>
  <c r="BJ32" i="1"/>
  <c r="BF32" i="1"/>
  <c r="BE77" i="4" s="1"/>
  <c r="AX32" i="1"/>
  <c r="BY32" i="1"/>
  <c r="BT32" i="1"/>
  <c r="AY32" i="1"/>
  <c r="AS32" i="1"/>
  <c r="BX32" i="1"/>
  <c r="BS32" i="1"/>
  <c r="AW32" i="1"/>
  <c r="AR32" i="1"/>
  <c r="BW32" i="1"/>
  <c r="BU32" i="1"/>
  <c r="AZ32" i="1"/>
  <c r="BE32" i="1"/>
  <c r="BD77" i="4" s="1"/>
  <c r="BZ28" i="1"/>
  <c r="BV28" i="1"/>
  <c r="BR28" i="1"/>
  <c r="BN28" i="1"/>
  <c r="BJ28" i="1"/>
  <c r="BF28" i="1"/>
  <c r="AL67" i="4" s="1"/>
  <c r="AX28" i="1"/>
  <c r="BU28" i="1"/>
  <c r="BE28" i="1"/>
  <c r="AK67" i="4" s="1"/>
  <c r="AZ28" i="1"/>
  <c r="BY28" i="1"/>
  <c r="BT28" i="1"/>
  <c r="AY28" i="1"/>
  <c r="AS28" i="1"/>
  <c r="BX28" i="1"/>
  <c r="BS28" i="1"/>
  <c r="AW28" i="1"/>
  <c r="AR28" i="1"/>
  <c r="BW28" i="1"/>
  <c r="BX30" i="1"/>
  <c r="BT30" i="1"/>
  <c r="AZ30" i="1"/>
  <c r="AR30" i="1"/>
  <c r="BZ30" i="1"/>
  <c r="BU30" i="1"/>
  <c r="BJ30" i="1"/>
  <c r="BE30" i="1"/>
  <c r="R77" i="4" s="1"/>
  <c r="AY30" i="1"/>
  <c r="BY30" i="1"/>
  <c r="BS30" i="1"/>
  <c r="BN30" i="1"/>
  <c r="AX30" i="1"/>
  <c r="AS30" i="1"/>
  <c r="BW30" i="1"/>
  <c r="BR30" i="1"/>
  <c r="AW30" i="1"/>
  <c r="BF30" i="1"/>
  <c r="S77" i="4" s="1"/>
  <c r="BV30" i="1"/>
  <c r="BX26" i="1"/>
  <c r="BT26" i="1"/>
  <c r="AZ26" i="1"/>
  <c r="AR26" i="1"/>
  <c r="BV26" i="1"/>
  <c r="BF26" i="1"/>
  <c r="BE57" i="4" s="1"/>
  <c r="BZ26" i="1"/>
  <c r="BU26" i="1"/>
  <c r="BJ26" i="1"/>
  <c r="BE26" i="1"/>
  <c r="BD57" i="4" s="1"/>
  <c r="AY26" i="1"/>
  <c r="BY26" i="1"/>
  <c r="BS26" i="1"/>
  <c r="BN26" i="1"/>
  <c r="AX26" i="1"/>
  <c r="AS26" i="1"/>
  <c r="BR26" i="1"/>
  <c r="AW26" i="1"/>
  <c r="BW26" i="1"/>
  <c r="J6" i="1"/>
  <c r="O6" i="1" s="1"/>
  <c r="H6" i="1"/>
  <c r="I6" i="1" s="1"/>
  <c r="K6" i="1" s="1"/>
  <c r="G16" i="1"/>
  <c r="H16" i="1"/>
  <c r="I16" i="1" s="1"/>
  <c r="K16" i="1" s="1"/>
  <c r="J7" i="1"/>
  <c r="O7" i="1" s="1"/>
  <c r="H7" i="1"/>
  <c r="I7" i="1" s="1"/>
  <c r="K7" i="1" s="1"/>
  <c r="G12" i="1"/>
  <c r="H12" i="1"/>
  <c r="I12" i="1" s="1"/>
  <c r="K12" i="1" s="1"/>
  <c r="G17" i="1"/>
  <c r="H17" i="1"/>
  <c r="I17" i="1" s="1"/>
  <c r="K17" i="1" s="1"/>
  <c r="H9" i="1"/>
  <c r="I9" i="1" s="1"/>
  <c r="K9" i="1" s="1"/>
  <c r="J10" i="1"/>
  <c r="O10" i="1" s="1"/>
  <c r="H10" i="1"/>
  <c r="I10" i="1" s="1"/>
  <c r="K10" i="1" s="1"/>
  <c r="G14" i="1"/>
  <c r="H14" i="1"/>
  <c r="I14" i="1" s="1"/>
  <c r="K14" i="1" s="1"/>
  <c r="G18" i="1"/>
  <c r="H18" i="1"/>
  <c r="I18" i="1" s="1"/>
  <c r="K18" i="1" s="1"/>
  <c r="G15" i="1"/>
  <c r="H15" i="1"/>
  <c r="I15" i="1" s="1"/>
  <c r="K15" i="1" s="1"/>
  <c r="J8" i="1"/>
  <c r="O8" i="1" s="1"/>
  <c r="H8" i="1"/>
  <c r="I8" i="1" s="1"/>
  <c r="K8" i="1" s="1"/>
  <c r="G11" i="1"/>
  <c r="H11" i="1"/>
  <c r="I11" i="1" s="1"/>
  <c r="K11" i="1" s="1"/>
  <c r="G4" i="1"/>
  <c r="H4" i="1"/>
  <c r="I4" i="1" s="1"/>
  <c r="K4" i="1" s="1"/>
  <c r="X4" i="1" s="1"/>
  <c r="AU4" i="1" s="1"/>
  <c r="H13" i="1"/>
  <c r="I13" i="1" s="1"/>
  <c r="K13" i="1" s="1"/>
  <c r="J18" i="1"/>
  <c r="J17" i="1"/>
  <c r="J16" i="1"/>
  <c r="J13" i="1"/>
  <c r="J4" i="1"/>
  <c r="G13" i="1"/>
  <c r="J14" i="1"/>
  <c r="J15" i="1"/>
  <c r="G10" i="1"/>
  <c r="J12" i="1"/>
  <c r="J11" i="1"/>
  <c r="G8" i="1"/>
  <c r="J9" i="1"/>
  <c r="G9" i="1"/>
  <c r="G6" i="1"/>
  <c r="G7" i="1"/>
  <c r="E5" i="1"/>
  <c r="AK47" i="4" l="1"/>
  <c r="AK6" i="2"/>
  <c r="AK6" i="4"/>
  <c r="AK26" i="4"/>
  <c r="BD16" i="4"/>
  <c r="AL16" i="4"/>
  <c r="AL36" i="4"/>
  <c r="BE6" i="4"/>
  <c r="S36" i="4"/>
  <c r="R16" i="4"/>
  <c r="R36" i="4"/>
  <c r="BE36" i="4"/>
  <c r="BD26" i="4"/>
  <c r="BE26" i="4"/>
  <c r="AK16" i="4"/>
  <c r="R26" i="4"/>
  <c r="S16" i="4"/>
  <c r="BE16" i="4"/>
  <c r="BD36" i="4"/>
  <c r="AL26" i="4"/>
  <c r="AL6" i="4"/>
  <c r="AK36" i="4"/>
  <c r="BD6" i="4"/>
  <c r="BE55" i="2"/>
  <c r="BD58" i="2"/>
  <c r="AY55" i="2"/>
  <c r="S75" i="2"/>
  <c r="AD65" i="2"/>
  <c r="AF65" i="2"/>
  <c r="AH65" i="2"/>
  <c r="AK68" i="2"/>
  <c r="AV75" i="2"/>
  <c r="AX75" i="2"/>
  <c r="BD79" i="2"/>
  <c r="AX65" i="2"/>
  <c r="AT66" i="2"/>
  <c r="AY66" i="2"/>
  <c r="BE65" i="2"/>
  <c r="AW65" i="2"/>
  <c r="K55" i="2"/>
  <c r="M55" i="2"/>
  <c r="O55" i="2"/>
  <c r="P57" i="2"/>
  <c r="J45" i="2"/>
  <c r="L45" i="2"/>
  <c r="K46" i="2"/>
  <c r="R48" i="2"/>
  <c r="AC45" i="2"/>
  <c r="AE45" i="2"/>
  <c r="AK48" i="2"/>
  <c r="AH55" i="2"/>
  <c r="AK59" i="2"/>
  <c r="AK58" i="2"/>
  <c r="AD55" i="2"/>
  <c r="R68" i="2"/>
  <c r="BA45" i="2"/>
  <c r="AJ75" i="2"/>
  <c r="AX45" i="2"/>
  <c r="AV45" i="2"/>
  <c r="Q65" i="2"/>
  <c r="BD59" i="2"/>
  <c r="AW55" i="2"/>
  <c r="BB57" i="2"/>
  <c r="BC55" i="2"/>
  <c r="R79" i="2"/>
  <c r="R78" i="2"/>
  <c r="J75" i="2"/>
  <c r="AK69" i="2"/>
  <c r="BE75" i="2"/>
  <c r="BC75" i="2"/>
  <c r="BD68" i="2"/>
  <c r="BD66" i="2"/>
  <c r="BE66" i="2"/>
  <c r="BD69" i="2"/>
  <c r="AQ66" i="2"/>
  <c r="R58" i="2"/>
  <c r="E46" i="2"/>
  <c r="H46" i="2"/>
  <c r="S45" i="2"/>
  <c r="D46" i="2"/>
  <c r="R49" i="2"/>
  <c r="AL45" i="2"/>
  <c r="AK49" i="2"/>
  <c r="AD45" i="2"/>
  <c r="AJ55" i="2"/>
  <c r="AF55" i="2"/>
  <c r="AI77" i="2"/>
  <c r="R69" i="2"/>
  <c r="BB47" i="2"/>
  <c r="AY45" i="2"/>
  <c r="L65" i="2"/>
  <c r="AE75" i="2"/>
  <c r="BD49" i="2"/>
  <c r="BC45" i="2"/>
  <c r="BE45" i="2"/>
  <c r="M65" i="2"/>
  <c r="AX55" i="2"/>
  <c r="BA55" i="2"/>
  <c r="AV55" i="2"/>
  <c r="Q75" i="2"/>
  <c r="K75" i="2"/>
  <c r="P77" i="2"/>
  <c r="AC65" i="2"/>
  <c r="AE65" i="2"/>
  <c r="AJ65" i="2"/>
  <c r="BA75" i="2"/>
  <c r="AW75" i="2"/>
  <c r="AY75" i="2"/>
  <c r="BB77" i="2"/>
  <c r="AP66" i="2"/>
  <c r="BB67" i="2"/>
  <c r="BC65" i="2"/>
  <c r="AS66" i="2"/>
  <c r="J55" i="2"/>
  <c r="L55" i="2"/>
  <c r="R59" i="2"/>
  <c r="F46" i="2"/>
  <c r="M45" i="2"/>
  <c r="R46" i="2"/>
  <c r="R6" i="4"/>
  <c r="S46" i="2"/>
  <c r="S6" i="4"/>
  <c r="Q45" i="2"/>
  <c r="AF45" i="2"/>
  <c r="AJ45" i="2"/>
  <c r="AC55" i="2"/>
  <c r="AE55" i="2"/>
  <c r="AH75" i="2"/>
  <c r="BD48" i="2"/>
  <c r="J65" i="2"/>
  <c r="AF75" i="2"/>
  <c r="W76" i="2"/>
  <c r="L75" i="2"/>
  <c r="O75" i="2"/>
  <c r="M75" i="2"/>
  <c r="AL65" i="2"/>
  <c r="AI67" i="2"/>
  <c r="BD78" i="2"/>
  <c r="AW66" i="2"/>
  <c r="AY65" i="2"/>
  <c r="BA65" i="2"/>
  <c r="AV65" i="2"/>
  <c r="AR66" i="2"/>
  <c r="S55" i="2"/>
  <c r="Q55" i="2"/>
  <c r="K45" i="2"/>
  <c r="G46" i="2"/>
  <c r="O45" i="2"/>
  <c r="P47" i="2"/>
  <c r="M46" i="2"/>
  <c r="AH45" i="2"/>
  <c r="AI47" i="2"/>
  <c r="AI57" i="2"/>
  <c r="AL55" i="2"/>
  <c r="S65" i="2"/>
  <c r="AK79" i="2"/>
  <c r="AD75" i="2"/>
  <c r="AL75" i="2"/>
  <c r="AW45" i="2"/>
  <c r="P67" i="2"/>
  <c r="AC75" i="2"/>
  <c r="O65" i="2"/>
  <c r="K65" i="2"/>
  <c r="BD16" i="2"/>
  <c r="BD56" i="2"/>
  <c r="BE16" i="2"/>
  <c r="BE56" i="2"/>
  <c r="D36" i="2"/>
  <c r="D76" i="2"/>
  <c r="F36" i="2"/>
  <c r="F76" i="2"/>
  <c r="M36" i="2"/>
  <c r="M76" i="2"/>
  <c r="G36" i="2"/>
  <c r="G76" i="2"/>
  <c r="BD36" i="2"/>
  <c r="BD76" i="2"/>
  <c r="AP36" i="2"/>
  <c r="AP76" i="2"/>
  <c r="M16" i="2"/>
  <c r="M56" i="2"/>
  <c r="AD6" i="2"/>
  <c r="AD46" i="2"/>
  <c r="Y6" i="2"/>
  <c r="Y46" i="2"/>
  <c r="AL16" i="2"/>
  <c r="AL56" i="2"/>
  <c r="AL36" i="2"/>
  <c r="AL76" i="2"/>
  <c r="AA36" i="2"/>
  <c r="AA76" i="2"/>
  <c r="AD36" i="2"/>
  <c r="AD76" i="2"/>
  <c r="BE6" i="2"/>
  <c r="BE46" i="2"/>
  <c r="M26" i="2"/>
  <c r="M66" i="2"/>
  <c r="G26" i="2"/>
  <c r="G66" i="2"/>
  <c r="Z36" i="2"/>
  <c r="Z76" i="2"/>
  <c r="AS16" i="2"/>
  <c r="AS56" i="2"/>
  <c r="R36" i="2"/>
  <c r="R76" i="2"/>
  <c r="X26" i="2"/>
  <c r="X66" i="2"/>
  <c r="Z26" i="2"/>
  <c r="Z66" i="2"/>
  <c r="AD26" i="2"/>
  <c r="AD66" i="2"/>
  <c r="W26" i="2"/>
  <c r="W66" i="2"/>
  <c r="AT36" i="2"/>
  <c r="AT76" i="2"/>
  <c r="AR36" i="2"/>
  <c r="AR76" i="2"/>
  <c r="BE36" i="2"/>
  <c r="BE76" i="2"/>
  <c r="G16" i="2"/>
  <c r="G56" i="2"/>
  <c r="K16" i="2"/>
  <c r="K56" i="2"/>
  <c r="E16" i="2"/>
  <c r="E56" i="2"/>
  <c r="Z6" i="2"/>
  <c r="Z46" i="2"/>
  <c r="W6" i="2"/>
  <c r="W46" i="2"/>
  <c r="AK16" i="2"/>
  <c r="AK56" i="2"/>
  <c r="Z16" i="2"/>
  <c r="Z56" i="2"/>
  <c r="X16" i="2"/>
  <c r="X56" i="2"/>
  <c r="Y36" i="2"/>
  <c r="Y76" i="2"/>
  <c r="AF36" i="2"/>
  <c r="AF76" i="2"/>
  <c r="R26" i="2"/>
  <c r="R66" i="2"/>
  <c r="AT6" i="2"/>
  <c r="AT46" i="2"/>
  <c r="AW16" i="2"/>
  <c r="AW56" i="2"/>
  <c r="E36" i="2"/>
  <c r="E76" i="2"/>
  <c r="H36" i="2"/>
  <c r="H76" i="2"/>
  <c r="AA26" i="2"/>
  <c r="AA66" i="2"/>
  <c r="AL26" i="2"/>
  <c r="AL66" i="2"/>
  <c r="AY36" i="2"/>
  <c r="AY76" i="2"/>
  <c r="H16" i="2"/>
  <c r="H56" i="2"/>
  <c r="D16" i="2"/>
  <c r="D56" i="2"/>
  <c r="AK46" i="2"/>
  <c r="AL6" i="2"/>
  <c r="AL46" i="2"/>
  <c r="X6" i="2"/>
  <c r="X46" i="2"/>
  <c r="AF16" i="2"/>
  <c r="AF56" i="2"/>
  <c r="AD16" i="2"/>
  <c r="AD56" i="2"/>
  <c r="F26" i="2"/>
  <c r="F66" i="2"/>
  <c r="AK36" i="2"/>
  <c r="AK76" i="2"/>
  <c r="AY6" i="2"/>
  <c r="AY46" i="2"/>
  <c r="BD6" i="2"/>
  <c r="BD46" i="2"/>
  <c r="AP6" i="2"/>
  <c r="AP46" i="2"/>
  <c r="E26" i="2"/>
  <c r="E66" i="2"/>
  <c r="K26" i="2"/>
  <c r="K66" i="2"/>
  <c r="AW6" i="2"/>
  <c r="AW46" i="2"/>
  <c r="AR6" i="2"/>
  <c r="AR46" i="2"/>
  <c r="AQ16" i="2"/>
  <c r="AQ56" i="2"/>
  <c r="AP16" i="2"/>
  <c r="AP56" i="2"/>
  <c r="AR16" i="2"/>
  <c r="AR56" i="2"/>
  <c r="AY16" i="2"/>
  <c r="AY56" i="2"/>
  <c r="AT16" i="2"/>
  <c r="AT56" i="2"/>
  <c r="S36" i="2"/>
  <c r="S76" i="2"/>
  <c r="K36" i="2"/>
  <c r="K76" i="2"/>
  <c r="Y26" i="2"/>
  <c r="Y66" i="2"/>
  <c r="AK26" i="2"/>
  <c r="AK66" i="2"/>
  <c r="AF26" i="2"/>
  <c r="AF66" i="2"/>
  <c r="AQ36" i="2"/>
  <c r="AQ76" i="2"/>
  <c r="AS36" i="2"/>
  <c r="AS76" i="2"/>
  <c r="AW36" i="2"/>
  <c r="AW76" i="2"/>
  <c r="F16" i="2"/>
  <c r="F56" i="2"/>
  <c r="R16" i="2"/>
  <c r="R56" i="2"/>
  <c r="S16" i="2"/>
  <c r="S56" i="2"/>
  <c r="AA6" i="2"/>
  <c r="AA46" i="2"/>
  <c r="AF6" i="2"/>
  <c r="AF46" i="2"/>
  <c r="AA16" i="2"/>
  <c r="AA56" i="2"/>
  <c r="W16" i="2"/>
  <c r="W56" i="2"/>
  <c r="Y16" i="2"/>
  <c r="Y56" i="2"/>
  <c r="X36" i="2"/>
  <c r="X76" i="2"/>
  <c r="AS6" i="2"/>
  <c r="AS46" i="2"/>
  <c r="AQ6" i="2"/>
  <c r="AQ46" i="2"/>
  <c r="H26" i="2"/>
  <c r="H66" i="2"/>
  <c r="D26" i="2"/>
  <c r="D66" i="2"/>
  <c r="D6" i="2"/>
  <c r="W36" i="2"/>
  <c r="R6" i="2"/>
  <c r="BD26" i="2"/>
  <c r="AY26" i="2"/>
  <c r="AT26" i="2"/>
  <c r="AP26" i="2"/>
  <c r="AS26" i="2"/>
  <c r="AW26" i="2"/>
  <c r="AR26" i="2"/>
  <c r="BE26" i="2"/>
  <c r="AQ26" i="2"/>
  <c r="E6" i="2"/>
  <c r="S6" i="2"/>
  <c r="H6" i="2"/>
  <c r="K6" i="2"/>
  <c r="G6" i="2"/>
  <c r="F6" i="2"/>
  <c r="M6" i="2"/>
  <c r="X9" i="1"/>
  <c r="AU9" i="1" s="1"/>
  <c r="L9" i="1"/>
  <c r="Q9" i="1" s="1"/>
  <c r="W9" i="1"/>
  <c r="AT9" i="1" s="1"/>
  <c r="J5" i="1"/>
  <c r="O5" i="1" s="1"/>
  <c r="H5" i="1"/>
  <c r="W13" i="1"/>
  <c r="AT13" i="1" s="1"/>
  <c r="X13" i="1"/>
  <c r="AU13" i="1" s="1"/>
  <c r="L13" i="1"/>
  <c r="O11" i="1"/>
  <c r="O14" i="1"/>
  <c r="O13" i="1"/>
  <c r="O17" i="1"/>
  <c r="O4" i="1"/>
  <c r="T4" i="1"/>
  <c r="O18" i="1"/>
  <c r="O12" i="1"/>
  <c r="O15" i="1"/>
  <c r="O16" i="1"/>
  <c r="L11" i="1"/>
  <c r="AD11" i="1" s="1"/>
  <c r="X11" i="1"/>
  <c r="W11" i="1"/>
  <c r="L8" i="1"/>
  <c r="AD8" i="1" s="1"/>
  <c r="CA8" i="1" s="1"/>
  <c r="W8" i="1"/>
  <c r="X8" i="1"/>
  <c r="L14" i="1"/>
  <c r="AD14" i="1" s="1"/>
  <c r="W14" i="1"/>
  <c r="X14" i="1"/>
  <c r="L12" i="1"/>
  <c r="AD12" i="1" s="1"/>
  <c r="W12" i="1"/>
  <c r="X12" i="1"/>
  <c r="L15" i="1"/>
  <c r="AD15" i="1" s="1"/>
  <c r="W15" i="1"/>
  <c r="AT15" i="1" s="1"/>
  <c r="X15" i="1"/>
  <c r="AU15" i="1" s="1"/>
  <c r="L16" i="1"/>
  <c r="X16" i="1"/>
  <c r="AV16" i="1" s="1"/>
  <c r="W16" i="1"/>
  <c r="AU16" i="1" s="1"/>
  <c r="L18" i="1"/>
  <c r="X18" i="1"/>
  <c r="AV18" i="1" s="1"/>
  <c r="W18" i="1"/>
  <c r="AU18" i="1" s="1"/>
  <c r="L7" i="1"/>
  <c r="AD7" i="1" s="1"/>
  <c r="CA7" i="1" s="1"/>
  <c r="W7" i="1"/>
  <c r="X7" i="1"/>
  <c r="L6" i="1"/>
  <c r="X6" i="1"/>
  <c r="W6" i="1"/>
  <c r="L10" i="1"/>
  <c r="AD10" i="1" s="1"/>
  <c r="X10" i="1"/>
  <c r="W10" i="1"/>
  <c r="L17" i="1"/>
  <c r="W17" i="1"/>
  <c r="AU17" i="1" s="1"/>
  <c r="X17" i="1"/>
  <c r="AV17" i="1" s="1"/>
  <c r="L4" i="1"/>
  <c r="W4" i="1"/>
  <c r="O9" i="1"/>
  <c r="G5" i="1"/>
  <c r="AV21" i="1" l="1"/>
  <c r="AV24" i="1"/>
  <c r="AV28" i="1"/>
  <c r="AV22" i="1"/>
  <c r="AV31" i="1"/>
  <c r="AV23" i="1"/>
  <c r="AV32" i="1"/>
  <c r="AV29" i="1"/>
  <c r="AV25" i="1"/>
  <c r="AV27" i="1"/>
  <c r="AV30" i="1"/>
  <c r="AV26" i="1"/>
  <c r="AA13" i="1"/>
  <c r="AB13" i="1" s="1"/>
  <c r="AD13" i="1"/>
  <c r="BD13" i="1" s="1"/>
  <c r="AD9" i="1"/>
  <c r="AA9" i="1"/>
  <c r="AB9" i="1" s="1"/>
  <c r="T9" i="1"/>
  <c r="AM9" i="1" s="1"/>
  <c r="BQ9" i="1" s="1"/>
  <c r="R13" i="1"/>
  <c r="AE13" i="1" s="1"/>
  <c r="R9" i="1"/>
  <c r="AG9" i="1" s="1"/>
  <c r="BI9" i="1" s="1"/>
  <c r="T13" i="1"/>
  <c r="AK13" i="1" s="1"/>
  <c r="Q13" i="1"/>
  <c r="P13" i="1" s="1"/>
  <c r="AA14" i="1"/>
  <c r="AD6" i="1"/>
  <c r="AA6" i="1"/>
  <c r="AD18" i="1"/>
  <c r="AA18" i="1"/>
  <c r="AA10" i="1"/>
  <c r="AB10" i="1" s="1"/>
  <c r="AA7" i="1"/>
  <c r="AB7" i="1" s="1"/>
  <c r="AA12" i="1"/>
  <c r="AA11" i="1"/>
  <c r="AD4" i="1"/>
  <c r="AA4" i="1"/>
  <c r="AD16" i="1"/>
  <c r="AA16" i="1"/>
  <c r="AD17" i="1"/>
  <c r="CA17" i="1" s="1"/>
  <c r="AA17" i="1"/>
  <c r="AA15" i="1"/>
  <c r="AA8" i="1"/>
  <c r="T7" i="1"/>
  <c r="AM7" i="1" s="1"/>
  <c r="BQ7" i="1" s="1"/>
  <c r="AU7" i="1"/>
  <c r="R11" i="1"/>
  <c r="AG11" i="1" s="1"/>
  <c r="BI11" i="1" s="1"/>
  <c r="AT11" i="1"/>
  <c r="T17" i="1"/>
  <c r="AK17" i="1" s="1"/>
  <c r="T10" i="1"/>
  <c r="AM10" i="1" s="1"/>
  <c r="BQ10" i="1" s="1"/>
  <c r="AU10" i="1"/>
  <c r="R7" i="1"/>
  <c r="AG7" i="1" s="1"/>
  <c r="BI7" i="1" s="1"/>
  <c r="AT7" i="1"/>
  <c r="T15" i="1"/>
  <c r="AK15" i="1" s="1"/>
  <c r="R12" i="1"/>
  <c r="AG12" i="1" s="1"/>
  <c r="BI12" i="1" s="1"/>
  <c r="AT12" i="1"/>
  <c r="T8" i="1"/>
  <c r="AM8" i="1" s="1"/>
  <c r="BQ8" i="1" s="1"/>
  <c r="AU8" i="1"/>
  <c r="T11" i="1"/>
  <c r="AK11" i="1" s="1"/>
  <c r="AU11" i="1"/>
  <c r="R10" i="1"/>
  <c r="AE10" i="1" s="1"/>
  <c r="AT10" i="1"/>
  <c r="T18" i="1"/>
  <c r="AM18" i="1" s="1"/>
  <c r="BQ18" i="1" s="1"/>
  <c r="T12" i="1"/>
  <c r="AK12" i="1" s="1"/>
  <c r="AU12" i="1"/>
  <c r="R17" i="1"/>
  <c r="AG17" i="1" s="1"/>
  <c r="BI17" i="1" s="1"/>
  <c r="R16" i="1"/>
  <c r="AG16" i="1" s="1"/>
  <c r="BI16" i="1" s="1"/>
  <c r="R15" i="1"/>
  <c r="S15" i="1" s="1"/>
  <c r="T14" i="1"/>
  <c r="AK14" i="1" s="1"/>
  <c r="AU14" i="1"/>
  <c r="R8" i="1"/>
  <c r="AG8" i="1" s="1"/>
  <c r="BI8" i="1" s="1"/>
  <c r="AT8" i="1"/>
  <c r="T6" i="1"/>
  <c r="AK6" i="1" s="1"/>
  <c r="AU6" i="1"/>
  <c r="R6" i="1"/>
  <c r="S6" i="1" s="1"/>
  <c r="AT6" i="1"/>
  <c r="R18" i="1"/>
  <c r="AE18" i="1" s="1"/>
  <c r="T16" i="1"/>
  <c r="AK16" i="1" s="1"/>
  <c r="R14" i="1"/>
  <c r="AE14" i="1" s="1"/>
  <c r="AT14" i="1"/>
  <c r="R4" i="1"/>
  <c r="AG4" i="1" s="1"/>
  <c r="BI4" i="1" s="1"/>
  <c r="AT4" i="1"/>
  <c r="AK18" i="1"/>
  <c r="AM4" i="1"/>
  <c r="BQ4" i="1" s="1"/>
  <c r="AK4" i="1"/>
  <c r="Q16" i="1"/>
  <c r="Q18" i="1"/>
  <c r="P18" i="1" s="1"/>
  <c r="Q14" i="1"/>
  <c r="Q11" i="1"/>
  <c r="Q10" i="1"/>
  <c r="Q7" i="1"/>
  <c r="P7" i="1" s="1"/>
  <c r="Q12" i="1"/>
  <c r="Q4" i="1"/>
  <c r="Q6" i="1"/>
  <c r="Q17" i="1"/>
  <c r="Q15" i="1"/>
  <c r="P15" i="1" s="1"/>
  <c r="Q8" i="1"/>
  <c r="BD8" i="1" s="1"/>
  <c r="P9" i="1"/>
  <c r="I5" i="1"/>
  <c r="AK55" i="2" l="1"/>
  <c r="BD55" i="2"/>
  <c r="BD65" i="2"/>
  <c r="AK45" i="2"/>
  <c r="BD75" i="2"/>
  <c r="AK65" i="2"/>
  <c r="R75" i="2"/>
  <c r="R65" i="2"/>
  <c r="BD45" i="2"/>
  <c r="R55" i="2"/>
  <c r="AK75" i="2"/>
  <c r="R45" i="2"/>
  <c r="BD9" i="1"/>
  <c r="CA9" i="1"/>
  <c r="BA13" i="1"/>
  <c r="AC13" i="1"/>
  <c r="BC13" i="1" s="1"/>
  <c r="AE9" i="1"/>
  <c r="BG9" i="1" s="1"/>
  <c r="AM13" i="1"/>
  <c r="BQ13" i="1" s="1"/>
  <c r="AC9" i="1"/>
  <c r="AC10" i="1"/>
  <c r="BC10" i="1" s="1"/>
  <c r="S13" i="1"/>
  <c r="U13" i="1" s="1"/>
  <c r="BD12" i="1"/>
  <c r="AK9" i="1"/>
  <c r="BO9" i="1" s="1"/>
  <c r="AG13" i="1"/>
  <c r="BI13" i="1" s="1"/>
  <c r="S9" i="1"/>
  <c r="U9" i="1" s="1"/>
  <c r="BD6" i="1"/>
  <c r="BD17" i="1"/>
  <c r="BD4" i="1"/>
  <c r="AE11" i="1"/>
  <c r="AF11" i="1" s="1"/>
  <c r="BH11" i="1" s="1"/>
  <c r="S4" i="1"/>
  <c r="U4" i="1" s="1"/>
  <c r="S10" i="1"/>
  <c r="U10" i="1" s="1"/>
  <c r="AG18" i="1"/>
  <c r="BI18" i="1" s="1"/>
  <c r="S11" i="1"/>
  <c r="AJ11" i="1" s="1"/>
  <c r="BM11" i="1" s="1"/>
  <c r="AK7" i="1"/>
  <c r="BO7" i="1" s="1"/>
  <c r="AM6" i="1"/>
  <c r="BQ6" i="1" s="1"/>
  <c r="S16" i="1"/>
  <c r="AJ16" i="1" s="1"/>
  <c r="BM16" i="1" s="1"/>
  <c r="U15" i="1"/>
  <c r="AG10" i="1"/>
  <c r="BI10" i="1" s="1"/>
  <c r="AE16" i="1"/>
  <c r="AF16" i="1" s="1"/>
  <c r="BH16" i="1" s="1"/>
  <c r="AM15" i="1"/>
  <c r="BQ15" i="1" s="1"/>
  <c r="U6" i="1"/>
  <c r="S18" i="1"/>
  <c r="U18" i="1" s="1"/>
  <c r="AM12" i="1"/>
  <c r="BQ12" i="1" s="1"/>
  <c r="AK10" i="1"/>
  <c r="AL10" i="1" s="1"/>
  <c r="BP10" i="1" s="1"/>
  <c r="AM14" i="1"/>
  <c r="BQ14" i="1" s="1"/>
  <c r="AE4" i="1"/>
  <c r="AF4" i="1" s="1"/>
  <c r="BH4" i="1" s="1"/>
  <c r="AK8" i="1"/>
  <c r="AL8" i="1" s="1"/>
  <c r="BP8" i="1" s="1"/>
  <c r="AM17" i="1"/>
  <c r="BQ17" i="1" s="1"/>
  <c r="AE12" i="1"/>
  <c r="AF12" i="1" s="1"/>
  <c r="BH12" i="1" s="1"/>
  <c r="AE17" i="1"/>
  <c r="AF17" i="1" s="1"/>
  <c r="BH17" i="1" s="1"/>
  <c r="AE8" i="1"/>
  <c r="AF8" i="1" s="1"/>
  <c r="BH8" i="1" s="1"/>
  <c r="AM11" i="1"/>
  <c r="BQ11" i="1" s="1"/>
  <c r="AG14" i="1"/>
  <c r="BI14" i="1" s="1"/>
  <c r="S8" i="1"/>
  <c r="U8" i="1" s="1"/>
  <c r="S17" i="1"/>
  <c r="U17" i="1" s="1"/>
  <c r="S7" i="1"/>
  <c r="U7" i="1" s="1"/>
  <c r="AE7" i="1"/>
  <c r="BG7" i="1" s="1"/>
  <c r="AG6" i="1"/>
  <c r="BI6" i="1" s="1"/>
  <c r="AE15" i="1"/>
  <c r="AF15" i="1" s="1"/>
  <c r="BH15" i="1" s="1"/>
  <c r="AM16" i="1"/>
  <c r="BQ16" i="1" s="1"/>
  <c r="AC7" i="1"/>
  <c r="AE6" i="1"/>
  <c r="BG6" i="1" s="1"/>
  <c r="AG15" i="1"/>
  <c r="BI15" i="1" s="1"/>
  <c r="S12" i="1"/>
  <c r="U12" i="1" s="1"/>
  <c r="S14" i="1"/>
  <c r="U14" i="1" s="1"/>
  <c r="BA14" i="1"/>
  <c r="AB8" i="1"/>
  <c r="AC8" i="1" s="1"/>
  <c r="AB15" i="1"/>
  <c r="AC15" i="1" s="1"/>
  <c r="AB17" i="1"/>
  <c r="AC17" i="1" s="1"/>
  <c r="AB16" i="1"/>
  <c r="AC16" i="1" s="1"/>
  <c r="AB4" i="1"/>
  <c r="AC4" i="1" s="1"/>
  <c r="AB11" i="1"/>
  <c r="AC11" i="1" s="1"/>
  <c r="AB12" i="1"/>
  <c r="AC12" i="1" s="1"/>
  <c r="AB18" i="1"/>
  <c r="AC18" i="1" s="1"/>
  <c r="AB6" i="1"/>
  <c r="AC6" i="1" s="1"/>
  <c r="AB14" i="1"/>
  <c r="AC14" i="1" s="1"/>
  <c r="BA16" i="1"/>
  <c r="AL15" i="1"/>
  <c r="BP15" i="1" s="1"/>
  <c r="BO15" i="1"/>
  <c r="AF13" i="1"/>
  <c r="BH13" i="1" s="1"/>
  <c r="BG13" i="1"/>
  <c r="AL12" i="1"/>
  <c r="BP12" i="1" s="1"/>
  <c r="BO12" i="1"/>
  <c r="AL14" i="1"/>
  <c r="BP14" i="1" s="1"/>
  <c r="BO14" i="1"/>
  <c r="AL18" i="1"/>
  <c r="BP18" i="1" s="1"/>
  <c r="BO18" i="1"/>
  <c r="BB10" i="1"/>
  <c r="BA10" i="1"/>
  <c r="AF18" i="1"/>
  <c r="BH18" i="1" s="1"/>
  <c r="BG18" i="1"/>
  <c r="AL11" i="1"/>
  <c r="BP11" i="1" s="1"/>
  <c r="BO11" i="1"/>
  <c r="AL17" i="1"/>
  <c r="BP17" i="1" s="1"/>
  <c r="BO17" i="1"/>
  <c r="BA11" i="1"/>
  <c r="AF9" i="1"/>
  <c r="BH9" i="1" s="1"/>
  <c r="AF10" i="1"/>
  <c r="BH10" i="1" s="1"/>
  <c r="BG10" i="1"/>
  <c r="AL13" i="1"/>
  <c r="BP13" i="1" s="1"/>
  <c r="BO13" i="1"/>
  <c r="BB13" i="1"/>
  <c r="AF14" i="1"/>
  <c r="BH14" i="1" s="1"/>
  <c r="BG14" i="1"/>
  <c r="BA9" i="1"/>
  <c r="AL16" i="1"/>
  <c r="BP16" i="1" s="1"/>
  <c r="BO16" i="1"/>
  <c r="AL6" i="1"/>
  <c r="BP6" i="1" s="1"/>
  <c r="BO6" i="1"/>
  <c r="AL4" i="1"/>
  <c r="BP4" i="1" s="1"/>
  <c r="BO4" i="1"/>
  <c r="AH15" i="1"/>
  <c r="AJ15" i="1"/>
  <c r="BM15" i="1" s="1"/>
  <c r="AJ6" i="1"/>
  <c r="BM6" i="1" s="1"/>
  <c r="AH6" i="1"/>
  <c r="BD16" i="1"/>
  <c r="BD18" i="1"/>
  <c r="P16" i="1"/>
  <c r="BD7" i="1"/>
  <c r="P4" i="1"/>
  <c r="BD11" i="1"/>
  <c r="P17" i="1"/>
  <c r="P11" i="1"/>
  <c r="P8" i="1"/>
  <c r="P6" i="1"/>
  <c r="P14" i="1"/>
  <c r="BD10" i="1"/>
  <c r="P12" i="1"/>
  <c r="BD15" i="1"/>
  <c r="BD14" i="1"/>
  <c r="P10" i="1"/>
  <c r="K5" i="1"/>
  <c r="CA29" i="1" l="1"/>
  <c r="CA21" i="1"/>
  <c r="CA30" i="1"/>
  <c r="CA24" i="1"/>
  <c r="CA31" i="1"/>
  <c r="CA26" i="1"/>
  <c r="CA32" i="1"/>
  <c r="CA25" i="1"/>
  <c r="CA27" i="1"/>
  <c r="CA28" i="1"/>
  <c r="CA23" i="1"/>
  <c r="CA22" i="1"/>
  <c r="AL9" i="1"/>
  <c r="BP9" i="1" s="1"/>
  <c r="AH4" i="1"/>
  <c r="AI4" i="1" s="1"/>
  <c r="BL4" i="1" s="1"/>
  <c r="AJ9" i="1"/>
  <c r="BM9" i="1" s="1"/>
  <c r="AJ13" i="1"/>
  <c r="BM13" i="1" s="1"/>
  <c r="AH9" i="1"/>
  <c r="AI9" i="1" s="1"/>
  <c r="BL9" i="1" s="1"/>
  <c r="AH13" i="1"/>
  <c r="AI13" i="1" s="1"/>
  <c r="BL13" i="1" s="1"/>
  <c r="AL7" i="1"/>
  <c r="BP7" i="1" s="1"/>
  <c r="AJ14" i="1"/>
  <c r="BM14" i="1" s="1"/>
  <c r="AJ7" i="1"/>
  <c r="BM7" i="1" s="1"/>
  <c r="AH7" i="1"/>
  <c r="AI7" i="1" s="1"/>
  <c r="BL7" i="1" s="1"/>
  <c r="AJ4" i="1"/>
  <c r="BM4" i="1" s="1"/>
  <c r="AH11" i="1"/>
  <c r="AI11" i="1" s="1"/>
  <c r="BL11" i="1" s="1"/>
  <c r="BO10" i="1"/>
  <c r="BG11" i="1"/>
  <c r="AF6" i="1"/>
  <c r="BH6" i="1" s="1"/>
  <c r="AF7" i="1"/>
  <c r="BH7" i="1" s="1"/>
  <c r="U16" i="1"/>
  <c r="AH16" i="1"/>
  <c r="AI16" i="1" s="1"/>
  <c r="BL16" i="1" s="1"/>
  <c r="AH14" i="1"/>
  <c r="BK14" i="1" s="1"/>
  <c r="BG12" i="1"/>
  <c r="AH18" i="1"/>
  <c r="BK18" i="1" s="1"/>
  <c r="AH10" i="1"/>
  <c r="BK10" i="1" s="1"/>
  <c r="AJ18" i="1"/>
  <c r="BM18" i="1" s="1"/>
  <c r="AJ10" i="1"/>
  <c r="BM10" i="1" s="1"/>
  <c r="BG4" i="1"/>
  <c r="AH12" i="1"/>
  <c r="BK12" i="1" s="1"/>
  <c r="BO8" i="1"/>
  <c r="BG16" i="1"/>
  <c r="BG8" i="1"/>
  <c r="U11" i="1"/>
  <c r="AH17" i="1"/>
  <c r="BK17" i="1" s="1"/>
  <c r="BG17" i="1"/>
  <c r="AH8" i="1"/>
  <c r="AI8" i="1" s="1"/>
  <c r="BL8" i="1" s="1"/>
  <c r="AJ8" i="1"/>
  <c r="BM8" i="1" s="1"/>
  <c r="BG15" i="1"/>
  <c r="AJ12" i="1"/>
  <c r="BM12" i="1" s="1"/>
  <c r="AJ17" i="1"/>
  <c r="BM17" i="1" s="1"/>
  <c r="BC16" i="1"/>
  <c r="BB16" i="1"/>
  <c r="BA8" i="1"/>
  <c r="AI15" i="1"/>
  <c r="BL15" i="1" s="1"/>
  <c r="BK15" i="1"/>
  <c r="BC9" i="1"/>
  <c r="BB9" i="1"/>
  <c r="BC11" i="1"/>
  <c r="BB11" i="1"/>
  <c r="BA12" i="1"/>
  <c r="BA7" i="1"/>
  <c r="BC14" i="1"/>
  <c r="BB14" i="1"/>
  <c r="BA6" i="1"/>
  <c r="BA18" i="1"/>
  <c r="AI6" i="1"/>
  <c r="BL6" i="1" s="1"/>
  <c r="BK6" i="1"/>
  <c r="BA15" i="1"/>
  <c r="BA17" i="1"/>
  <c r="BA4" i="1"/>
  <c r="L5" i="1"/>
  <c r="W5" i="1"/>
  <c r="X5" i="1"/>
  <c r="C1" i="1"/>
  <c r="O46" i="2" l="1"/>
  <c r="AH76" i="2"/>
  <c r="BA6" i="2"/>
  <c r="BA46" i="2"/>
  <c r="BA36" i="2"/>
  <c r="BA76" i="2"/>
  <c r="O36" i="2"/>
  <c r="O76" i="2"/>
  <c r="AH26" i="2"/>
  <c r="AH66" i="2"/>
  <c r="BA16" i="2"/>
  <c r="BA56" i="2"/>
  <c r="O26" i="2"/>
  <c r="O66" i="2"/>
  <c r="AH6" i="2"/>
  <c r="AH46" i="2"/>
  <c r="AH16" i="2"/>
  <c r="AH56" i="2"/>
  <c r="O16" i="2"/>
  <c r="O56" i="2"/>
  <c r="BA26" i="2"/>
  <c r="BA66" i="2"/>
  <c r="O6" i="2"/>
  <c r="AH36" i="2"/>
  <c r="BK4" i="1"/>
  <c r="AI14" i="1"/>
  <c r="BL14" i="1" s="1"/>
  <c r="AI10" i="1"/>
  <c r="BL10" i="1" s="1"/>
  <c r="AI12" i="1"/>
  <c r="BL12" i="1" s="1"/>
  <c r="BK9" i="1"/>
  <c r="BK13" i="1"/>
  <c r="BK7" i="1"/>
  <c r="BK16" i="1"/>
  <c r="BK11" i="1"/>
  <c r="BK8" i="1"/>
  <c r="AI17" i="1"/>
  <c r="BL17" i="1" s="1"/>
  <c r="AI18" i="1"/>
  <c r="BL18" i="1" s="1"/>
  <c r="AD5" i="1"/>
  <c r="AA5" i="1"/>
  <c r="AB5" i="1" s="1"/>
  <c r="T5" i="1"/>
  <c r="AK5" i="1" s="1"/>
  <c r="AU5" i="1"/>
  <c r="BC15" i="1"/>
  <c r="BB15" i="1"/>
  <c r="BC18" i="1"/>
  <c r="BB18" i="1"/>
  <c r="BC7" i="1"/>
  <c r="BB7" i="1"/>
  <c r="BC8" i="1"/>
  <c r="BB8" i="1"/>
  <c r="R5" i="1"/>
  <c r="AG5" i="1" s="1"/>
  <c r="BI5" i="1" s="1"/>
  <c r="AT5" i="1"/>
  <c r="BC17" i="1"/>
  <c r="BB17" i="1"/>
  <c r="BC6" i="1"/>
  <c r="BB6" i="1"/>
  <c r="BC12" i="1"/>
  <c r="BB12" i="1"/>
  <c r="BC4" i="1"/>
  <c r="BB4" i="1"/>
  <c r="Q5" i="1"/>
  <c r="P5" i="1" s="1"/>
  <c r="E1" i="1"/>
  <c r="J1" i="1" s="1"/>
  <c r="AT24" i="1" l="1"/>
  <c r="AT22" i="1"/>
  <c r="BI24" i="1"/>
  <c r="BI22" i="1"/>
  <c r="AU24" i="1"/>
  <c r="AU22" i="1"/>
  <c r="AT27" i="1"/>
  <c r="AT28" i="1"/>
  <c r="BI27" i="1"/>
  <c r="BI28" i="1"/>
  <c r="AU27" i="1"/>
  <c r="AU28" i="1"/>
  <c r="AT25" i="1"/>
  <c r="AT21" i="1"/>
  <c r="BI25" i="1"/>
  <c r="BI21" i="1"/>
  <c r="AU25" i="1"/>
  <c r="AU21" i="1"/>
  <c r="AT29" i="1"/>
  <c r="AT31" i="1"/>
  <c r="BI29" i="1"/>
  <c r="BI31" i="1"/>
  <c r="AU29" i="1"/>
  <c r="AU31" i="1"/>
  <c r="AU32" i="1"/>
  <c r="AU30" i="1"/>
  <c r="BI32" i="1"/>
  <c r="BI30" i="1"/>
  <c r="AT32" i="1"/>
  <c r="AT30" i="1"/>
  <c r="AU23" i="1"/>
  <c r="AU26" i="1"/>
  <c r="AT23" i="1"/>
  <c r="AT26" i="1"/>
  <c r="BI23" i="1"/>
  <c r="BI26" i="1"/>
  <c r="AM5" i="1"/>
  <c r="BQ5" i="1" s="1"/>
  <c r="AC5" i="1"/>
  <c r="S5" i="1"/>
  <c r="U5" i="1" s="1"/>
  <c r="AE5" i="1"/>
  <c r="AF5" i="1" s="1"/>
  <c r="BH5" i="1" s="1"/>
  <c r="AL5" i="1"/>
  <c r="BP5" i="1" s="1"/>
  <c r="BO5" i="1"/>
  <c r="BD5" i="1"/>
  <c r="H1" i="1"/>
  <c r="G1" i="1"/>
  <c r="I1" i="1" s="1"/>
  <c r="AZ57" i="2" l="1"/>
  <c r="BB55" i="2"/>
  <c r="N77" i="2"/>
  <c r="AI75" i="2"/>
  <c r="AG75" i="2"/>
  <c r="N47" i="2"/>
  <c r="AI65" i="2"/>
  <c r="AG65" i="2"/>
  <c r="AG47" i="2"/>
  <c r="AZ47" i="2"/>
  <c r="BB45" i="2"/>
  <c r="AZ77" i="2"/>
  <c r="BB65" i="2"/>
  <c r="AZ65" i="2"/>
  <c r="AG57" i="2"/>
  <c r="P65" i="2"/>
  <c r="N65" i="2"/>
  <c r="N57" i="2"/>
  <c r="AZ55" i="2"/>
  <c r="N75" i="2"/>
  <c r="P75" i="2"/>
  <c r="AG77" i="2"/>
  <c r="P45" i="2"/>
  <c r="N45" i="2"/>
  <c r="AG67" i="2"/>
  <c r="AI45" i="2"/>
  <c r="AG45" i="2"/>
  <c r="AZ45" i="2"/>
  <c r="AZ75" i="2"/>
  <c r="BB75" i="2"/>
  <c r="AZ67" i="2"/>
  <c r="AI55" i="2"/>
  <c r="AG55" i="2"/>
  <c r="N67" i="2"/>
  <c r="P55" i="2"/>
  <c r="N55" i="2"/>
  <c r="BH24" i="1"/>
  <c r="BH22" i="1"/>
  <c r="BD24" i="1"/>
  <c r="BD22" i="1"/>
  <c r="BO24" i="1"/>
  <c r="BO22" i="1"/>
  <c r="BP24" i="1"/>
  <c r="BP22" i="1"/>
  <c r="BQ24" i="1"/>
  <c r="BQ22" i="1"/>
  <c r="BP27" i="1"/>
  <c r="BP28" i="1"/>
  <c r="BQ27" i="1"/>
  <c r="BQ28" i="1"/>
  <c r="BO27" i="1"/>
  <c r="BO28" i="1"/>
  <c r="BH27" i="1"/>
  <c r="BH28" i="1"/>
  <c r="BD27" i="1"/>
  <c r="BD28" i="1"/>
  <c r="BO25" i="1"/>
  <c r="BO21" i="1"/>
  <c r="BQ25" i="1"/>
  <c r="BQ21" i="1"/>
  <c r="BP25" i="1"/>
  <c r="BP21" i="1"/>
  <c r="BH25" i="1"/>
  <c r="BH21" i="1"/>
  <c r="BD25" i="1"/>
  <c r="BD21" i="1"/>
  <c r="BH29" i="1"/>
  <c r="BH31" i="1"/>
  <c r="BD29" i="1"/>
  <c r="BD31" i="1"/>
  <c r="BO29" i="1"/>
  <c r="BO31" i="1"/>
  <c r="BP29" i="1"/>
  <c r="BP31" i="1"/>
  <c r="BQ29" i="1"/>
  <c r="BQ31" i="1"/>
  <c r="BQ32" i="1"/>
  <c r="BQ30" i="1"/>
  <c r="BH32" i="1"/>
  <c r="BH30" i="1"/>
  <c r="BP32" i="1"/>
  <c r="BP30" i="1"/>
  <c r="BD32" i="1"/>
  <c r="BD30" i="1"/>
  <c r="BO32" i="1"/>
  <c r="BO30" i="1"/>
  <c r="BP23" i="1"/>
  <c r="BP26" i="1"/>
  <c r="BQ23" i="1"/>
  <c r="BQ26" i="1"/>
  <c r="BH23" i="1"/>
  <c r="BH26" i="1"/>
  <c r="BO23" i="1"/>
  <c r="BO26" i="1"/>
  <c r="BD23" i="1"/>
  <c r="BD26" i="1"/>
  <c r="AH5" i="1"/>
  <c r="AI5" i="1" s="1"/>
  <c r="BL5" i="1" s="1"/>
  <c r="BG5" i="1"/>
  <c r="AJ5" i="1"/>
  <c r="BM5" i="1" s="1"/>
  <c r="BB5" i="1"/>
  <c r="BA5" i="1"/>
  <c r="BC5" i="1"/>
  <c r="K1" i="1"/>
  <c r="L1" i="1" s="1"/>
  <c r="AX49" i="2" l="1"/>
  <c r="AX79" i="2"/>
  <c r="BB79" i="2"/>
  <c r="AX57" i="2"/>
  <c r="AZ59" i="2"/>
  <c r="L77" i="2"/>
  <c r="AI79" i="2"/>
  <c r="AE79" i="2"/>
  <c r="AE77" i="2"/>
  <c r="L47" i="2"/>
  <c r="P49" i="2"/>
  <c r="AE69" i="2"/>
  <c r="AG69" i="2"/>
  <c r="AG49" i="2"/>
  <c r="AX47" i="2"/>
  <c r="BB69" i="2"/>
  <c r="AX67" i="2"/>
  <c r="AE57" i="2"/>
  <c r="AI59" i="2"/>
  <c r="L69" i="2"/>
  <c r="N69" i="2"/>
  <c r="N59" i="2"/>
  <c r="AZ49" i="2"/>
  <c r="AX77" i="2"/>
  <c r="AX69" i="2"/>
  <c r="AX59" i="2"/>
  <c r="BB59" i="2"/>
  <c r="L79" i="2"/>
  <c r="N79" i="2"/>
  <c r="P79" i="2"/>
  <c r="AG79" i="2"/>
  <c r="AI76" i="2"/>
  <c r="P46" i="2"/>
  <c r="N49" i="2"/>
  <c r="L49" i="2"/>
  <c r="AE67" i="2"/>
  <c r="AI69" i="2"/>
  <c r="AI49" i="2"/>
  <c r="AE49" i="2"/>
  <c r="AE47" i="2"/>
  <c r="BB49" i="2"/>
  <c r="AZ79" i="2"/>
  <c r="AZ69" i="2"/>
  <c r="AG59" i="2"/>
  <c r="AE59" i="2"/>
  <c r="L67" i="2"/>
  <c r="P69" i="2"/>
  <c r="P59" i="2"/>
  <c r="L59" i="2"/>
  <c r="L57" i="2"/>
  <c r="BB16" i="2"/>
  <c r="BB56" i="2"/>
  <c r="P36" i="2"/>
  <c r="P76" i="2"/>
  <c r="AI26" i="2"/>
  <c r="AI66" i="2"/>
  <c r="AI6" i="2"/>
  <c r="AI46" i="2"/>
  <c r="BB6" i="2"/>
  <c r="BB46" i="2"/>
  <c r="BB36" i="2"/>
  <c r="BB76" i="2"/>
  <c r="P26" i="2"/>
  <c r="P66" i="2"/>
  <c r="P16" i="2"/>
  <c r="P56" i="2"/>
  <c r="BB26" i="2"/>
  <c r="BB66" i="2"/>
  <c r="AI16" i="2"/>
  <c r="AI56" i="2"/>
  <c r="P6" i="2"/>
  <c r="AI36" i="2"/>
  <c r="BM24" i="1"/>
  <c r="BM22" i="1"/>
  <c r="BB24" i="1"/>
  <c r="BB22" i="1"/>
  <c r="BC24" i="1"/>
  <c r="BC22" i="1"/>
  <c r="BG24" i="1"/>
  <c r="BG22" i="1"/>
  <c r="BA24" i="1"/>
  <c r="BA22" i="1"/>
  <c r="BL24" i="1"/>
  <c r="BL22" i="1"/>
  <c r="BG27" i="1"/>
  <c r="BG28" i="1"/>
  <c r="BL27" i="1"/>
  <c r="BL28" i="1"/>
  <c r="BB27" i="1"/>
  <c r="BB28" i="1"/>
  <c r="BC27" i="1"/>
  <c r="BC28" i="1"/>
  <c r="BA27" i="1"/>
  <c r="BA28" i="1"/>
  <c r="BM27" i="1"/>
  <c r="BM28" i="1"/>
  <c r="BL25" i="1"/>
  <c r="BL21" i="1"/>
  <c r="BB25" i="1"/>
  <c r="BB21" i="1"/>
  <c r="BM25" i="1"/>
  <c r="BM21" i="1"/>
  <c r="BC25" i="1"/>
  <c r="BC21" i="1"/>
  <c r="BG25" i="1"/>
  <c r="BG21" i="1"/>
  <c r="BA25" i="1"/>
  <c r="BA21" i="1"/>
  <c r="BM29" i="1"/>
  <c r="BM31" i="1"/>
  <c r="BC29" i="1"/>
  <c r="BC31" i="1"/>
  <c r="BG29" i="1"/>
  <c r="BG31" i="1"/>
  <c r="BL29" i="1"/>
  <c r="BL31" i="1"/>
  <c r="BA29" i="1"/>
  <c r="BA31" i="1"/>
  <c r="BB29" i="1"/>
  <c r="BB31" i="1"/>
  <c r="BM32" i="1"/>
  <c r="BM30" i="1"/>
  <c r="BB32" i="1"/>
  <c r="BB30" i="1"/>
  <c r="BC32" i="1"/>
  <c r="BC30" i="1"/>
  <c r="BG32" i="1"/>
  <c r="BG30" i="1"/>
  <c r="BA32" i="1"/>
  <c r="BA30" i="1"/>
  <c r="BL32" i="1"/>
  <c r="BL30" i="1"/>
  <c r="BC23" i="1"/>
  <c r="BC26" i="1"/>
  <c r="BL23" i="1"/>
  <c r="BL26" i="1"/>
  <c r="BG23" i="1"/>
  <c r="BG26" i="1"/>
  <c r="BB23" i="1"/>
  <c r="BB26" i="1"/>
  <c r="BA23" i="1"/>
  <c r="BA26" i="1"/>
  <c r="BM23" i="1"/>
  <c r="BM26" i="1"/>
  <c r="BK5" i="1"/>
  <c r="AV47" i="2" l="1"/>
  <c r="BB78" i="2"/>
  <c r="BB58" i="2"/>
  <c r="AZ58" i="2"/>
  <c r="N78" i="2"/>
  <c r="J77" i="2"/>
  <c r="AE76" i="2"/>
  <c r="AG78" i="2"/>
  <c r="AG76" i="2"/>
  <c r="J46" i="2"/>
  <c r="N46" i="2"/>
  <c r="L46" i="2"/>
  <c r="AI68" i="2"/>
  <c r="AG68" i="2"/>
  <c r="AG48" i="2"/>
  <c r="AC47" i="2"/>
  <c r="BB48" i="2"/>
  <c r="AZ48" i="2"/>
  <c r="AV77" i="2"/>
  <c r="AZ68" i="2"/>
  <c r="P68" i="2"/>
  <c r="N68" i="2"/>
  <c r="N58" i="2"/>
  <c r="J57" i="2"/>
  <c r="AZ78" i="2"/>
  <c r="AV57" i="2"/>
  <c r="P78" i="2"/>
  <c r="AC77" i="2"/>
  <c r="AI78" i="2"/>
  <c r="J47" i="2"/>
  <c r="P48" i="2"/>
  <c r="N48" i="2"/>
  <c r="AC67" i="2"/>
  <c r="AI48" i="2"/>
  <c r="AV67" i="2"/>
  <c r="BB68" i="2"/>
  <c r="AC57" i="2"/>
  <c r="AI58" i="2"/>
  <c r="AG58" i="2"/>
  <c r="J67" i="2"/>
  <c r="P58" i="2"/>
  <c r="AV16" i="2"/>
  <c r="AV56" i="2"/>
  <c r="AZ16" i="2"/>
  <c r="AZ56" i="2"/>
  <c r="J36" i="2"/>
  <c r="J76" i="2"/>
  <c r="N36" i="2"/>
  <c r="N76" i="2"/>
  <c r="AC36" i="2"/>
  <c r="AC76" i="2"/>
  <c r="AC26" i="2"/>
  <c r="AC66" i="2"/>
  <c r="AE26" i="2"/>
  <c r="AE66" i="2"/>
  <c r="AC6" i="2"/>
  <c r="AC46" i="2"/>
  <c r="AG6" i="2"/>
  <c r="AG46" i="2"/>
  <c r="AX16" i="2"/>
  <c r="AX56" i="2"/>
  <c r="AV6" i="2"/>
  <c r="AV46" i="2"/>
  <c r="AZ6" i="2"/>
  <c r="AZ46" i="2"/>
  <c r="AV36" i="2"/>
  <c r="AV76" i="2"/>
  <c r="AZ36" i="2"/>
  <c r="AZ76" i="2"/>
  <c r="AV26" i="2"/>
  <c r="AV66" i="2"/>
  <c r="J26" i="2"/>
  <c r="J66" i="2"/>
  <c r="L26" i="2"/>
  <c r="L66" i="2"/>
  <c r="J16" i="2"/>
  <c r="J56" i="2"/>
  <c r="N16" i="2"/>
  <c r="N56" i="2"/>
  <c r="L36" i="2"/>
  <c r="L76" i="2"/>
  <c r="AG26" i="2"/>
  <c r="AG66" i="2"/>
  <c r="AE6" i="2"/>
  <c r="AE46" i="2"/>
  <c r="AX6" i="2"/>
  <c r="AX46" i="2"/>
  <c r="AX36" i="2"/>
  <c r="AX76" i="2"/>
  <c r="AX26" i="2"/>
  <c r="AX66" i="2"/>
  <c r="AZ26" i="2"/>
  <c r="AZ66" i="2"/>
  <c r="AC16" i="2"/>
  <c r="AC56" i="2"/>
  <c r="AG16" i="2"/>
  <c r="AG56" i="2"/>
  <c r="AE16" i="2"/>
  <c r="AE56" i="2"/>
  <c r="N26" i="2"/>
  <c r="N66" i="2"/>
  <c r="L16" i="2"/>
  <c r="L56" i="2"/>
  <c r="L6" i="2"/>
  <c r="AE36" i="2"/>
  <c r="N6" i="2"/>
  <c r="AG36" i="2"/>
  <c r="J6" i="2"/>
  <c r="BK24" i="1"/>
  <c r="BK22" i="1"/>
  <c r="BK27" i="1"/>
  <c r="BK28" i="1"/>
  <c r="BK25" i="1"/>
  <c r="BK21" i="1"/>
  <c r="BK29" i="1"/>
  <c r="BK31" i="1"/>
  <c r="BK32" i="1"/>
  <c r="BK30" i="1"/>
  <c r="BK23" i="1"/>
  <c r="BK26" i="1"/>
  <c r="AX78" i="2" l="1"/>
  <c r="AE58" i="2"/>
  <c r="AX58" i="2"/>
  <c r="AE78" i="2"/>
  <c r="AE68" i="2"/>
  <c r="L68" i="2"/>
  <c r="AX48" i="2"/>
  <c r="AX68" i="2"/>
  <c r="L78" i="2"/>
  <c r="L48" i="2"/>
  <c r="AE48" i="2"/>
  <c r="L58" i="2"/>
</calcChain>
</file>

<file path=xl/sharedStrings.xml><?xml version="1.0" encoding="utf-8"?>
<sst xmlns="http://schemas.openxmlformats.org/spreadsheetml/2006/main" count="2251" uniqueCount="31">
  <si>
    <t>u</t>
    <phoneticPr fontId="1"/>
  </si>
  <si>
    <t>l</t>
    <phoneticPr fontId="1"/>
  </si>
  <si>
    <t>Q</t>
    <phoneticPr fontId="1"/>
  </si>
  <si>
    <t>A</t>
    <phoneticPr fontId="1"/>
  </si>
  <si>
    <t>B</t>
    <phoneticPr fontId="1"/>
  </si>
  <si>
    <t>B*Q1</t>
    <phoneticPr fontId="1"/>
  </si>
  <si>
    <t>A-BQ1</t>
    <phoneticPr fontId="1"/>
  </si>
  <si>
    <t>BQ1</t>
    <phoneticPr fontId="1"/>
  </si>
  <si>
    <t>BQ2</t>
    <phoneticPr fontId="1"/>
  </si>
  <si>
    <t/>
  </si>
  <si>
    <t>q.</t>
    <phoneticPr fontId="1"/>
  </si>
  <si>
    <t>b.</t>
    <phoneticPr fontId="1"/>
  </si>
  <si>
    <t>a.</t>
    <phoneticPr fontId="1"/>
  </si>
  <si>
    <t>.</t>
  </si>
  <si>
    <t>.</t>
    <phoneticPr fontId="1"/>
  </si>
  <si>
    <t>)</t>
    <phoneticPr fontId="1"/>
  </si>
  <si>
    <t xml:space="preserve"> </t>
  </si>
  <si>
    <t xml:space="preserve"> </t>
    <phoneticPr fontId="1"/>
  </si>
  <si>
    <t>小数の割り算練習　１</t>
    <rPh sb="0" eb="2">
      <t>ショウスウ</t>
    </rPh>
    <rPh sb="3" eb="4">
      <t>ワ</t>
    </rPh>
    <rPh sb="5" eb="6">
      <t>ザン</t>
    </rPh>
    <rPh sb="6" eb="8">
      <t>レンシュウ</t>
    </rPh>
    <phoneticPr fontId="1"/>
  </si>
  <si>
    <r>
      <t xml:space="preserve">小数の割り算練習　１    </t>
    </r>
    <r>
      <rPr>
        <sz val="14"/>
        <color theme="1"/>
        <rFont val="AR P丸ゴシック体E"/>
        <family val="3"/>
        <charset val="128"/>
      </rPr>
      <t>答</t>
    </r>
    <rPh sb="0" eb="2">
      <t>ショウスウ</t>
    </rPh>
    <rPh sb="3" eb="4">
      <t>ワ</t>
    </rPh>
    <rPh sb="5" eb="6">
      <t>ザン</t>
    </rPh>
    <rPh sb="6" eb="8">
      <t>レンシュウ</t>
    </rPh>
    <rPh sb="14" eb="15">
      <t>コタエ</t>
    </rPh>
    <phoneticPr fontId="1"/>
  </si>
  <si>
    <t>R</t>
    <phoneticPr fontId="1"/>
  </si>
  <si>
    <t>R1.</t>
    <phoneticPr fontId="1"/>
  </si>
  <si>
    <t>R.</t>
    <phoneticPr fontId="1"/>
  </si>
  <si>
    <t>あまり</t>
    <phoneticPr fontId="1"/>
  </si>
  <si>
    <t>商</t>
    <rPh sb="0" eb="1">
      <t>ショウ</t>
    </rPh>
    <phoneticPr fontId="1"/>
  </si>
  <si>
    <t>☆　商を一の位まで求め、あまりを出しなさい。</t>
    <rPh sb="2" eb="3">
      <t>ショウ</t>
    </rPh>
    <rPh sb="4" eb="5">
      <t>イチ</t>
    </rPh>
    <rPh sb="6" eb="7">
      <t>クライ</t>
    </rPh>
    <rPh sb="9" eb="10">
      <t>モト</t>
    </rPh>
    <rPh sb="16" eb="17">
      <t>ダ</t>
    </rPh>
    <phoneticPr fontId="1"/>
  </si>
  <si>
    <t>小数の割り算練習　2</t>
    <rPh sb="0" eb="2">
      <t>ショウスウ</t>
    </rPh>
    <rPh sb="3" eb="4">
      <t>ワ</t>
    </rPh>
    <rPh sb="5" eb="6">
      <t>ザン</t>
    </rPh>
    <rPh sb="6" eb="8">
      <t>レンシュウ</t>
    </rPh>
    <phoneticPr fontId="1"/>
  </si>
  <si>
    <r>
      <t xml:space="preserve">小数の割り算練習　2    </t>
    </r>
    <r>
      <rPr>
        <sz val="14"/>
        <color theme="1"/>
        <rFont val="AR P丸ゴシック体E"/>
        <family val="3"/>
        <charset val="128"/>
      </rPr>
      <t>答</t>
    </r>
    <rPh sb="0" eb="2">
      <t>ショウスウ</t>
    </rPh>
    <rPh sb="3" eb="4">
      <t>ワ</t>
    </rPh>
    <rPh sb="5" eb="6">
      <t>ザン</t>
    </rPh>
    <rPh sb="6" eb="8">
      <t>レンシュウ</t>
    </rPh>
    <rPh sb="14" eb="15">
      <t>コタエ</t>
    </rPh>
    <phoneticPr fontId="1"/>
  </si>
  <si>
    <t>☆　割り切れるまで、計算しなさい。</t>
    <rPh sb="2" eb="3">
      <t>ワ</t>
    </rPh>
    <rPh sb="4" eb="5">
      <t>キ</t>
    </rPh>
    <rPh sb="10" eb="12">
      <t>ケイサン</t>
    </rPh>
    <phoneticPr fontId="1"/>
  </si>
  <si>
    <t>)</t>
  </si>
  <si>
    <t>[F9]で再作問</t>
    <rPh sb="5" eb="6">
      <t>サイ</t>
    </rPh>
    <rPh sb="6" eb="8">
      <t>サクモン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</si>
</sst>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color theme="1"/>
      <name val="ＭＳ 明朝"/>
      <family val="2"/>
      <charset val="128"/>
    </font>
    <font>
      <sz val="6"/>
      <color theme="1"/>
      <name val="ＭＳ 明朝"/>
      <family val="1"/>
      <charset val="128"/>
    </font>
    <font>
      <sz val="11"/>
      <color theme="1"/>
      <name val="AR Pペン楷書体L"/>
      <family val="4"/>
      <charset val="128"/>
    </font>
    <font>
      <sz val="10"/>
      <color theme="1"/>
      <name val="AR P丸ゴシック体E"/>
      <family val="3"/>
      <charset val="128"/>
    </font>
    <font>
      <sz val="14"/>
      <color theme="1"/>
      <name val="AR P丸ゴシック体E"/>
      <family val="3"/>
      <charset val="128"/>
    </font>
    <font>
      <sz val="10"/>
      <color theme="1"/>
      <name val="Century Gothic"/>
      <family val="2"/>
    </font>
    <font>
      <sz val="9"/>
      <color theme="1"/>
      <name val="ＭＳ 明朝"/>
      <family val="2"/>
      <charset val="128"/>
    </font>
    <font>
      <sz val="11"/>
      <color theme="1"/>
      <name val="Century Gothic"/>
      <family val="2"/>
    </font>
    <font>
      <sz val="11"/>
      <color theme="1"/>
      <name val="AR教科書体M"/>
      <family val="4"/>
      <charset val="128"/>
    </font>
    <font>
      <b/>
      <sz val="14"/>
      <color theme="1"/>
      <name val="AR Pペン楷書体L"/>
      <family val="4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4"/>
      <color rgb="FFFF0000"/>
      <name val="AR P丸ゴシック体E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14996795556505021"/>
      </left>
      <right/>
      <top/>
      <bottom style="thin">
        <color indexed="64"/>
      </bottom>
      <diagonal/>
    </border>
    <border>
      <left/>
      <right style="hair">
        <color theme="0" tint="-0.14996795556505021"/>
      </right>
      <top/>
      <bottom style="thin">
        <color indexed="64"/>
      </bottom>
      <diagonal/>
    </border>
    <border>
      <left style="hair">
        <color theme="0" tint="-0.14996795556505021"/>
      </left>
      <right/>
      <top/>
      <bottom/>
      <diagonal/>
    </border>
    <border>
      <left/>
      <right style="hair">
        <color theme="0" tint="-0.14996795556505021"/>
      </right>
      <top/>
      <bottom/>
      <diagonal/>
    </border>
    <border>
      <left/>
      <right style="hair">
        <color theme="0" tint="-0.14993743705557422"/>
      </right>
      <top/>
      <bottom style="thin">
        <color indexed="64"/>
      </bottom>
      <diagonal/>
    </border>
    <border>
      <left/>
      <right style="hair">
        <color theme="0" tint="-0.14993743705557422"/>
      </right>
      <top/>
      <bottom/>
      <diagonal/>
    </border>
    <border>
      <left style="medium">
        <color theme="5" tint="-0.24994659260841701"/>
      </left>
      <right/>
      <top style="medium">
        <color theme="5" tint="-0.24994659260841701"/>
      </top>
      <bottom/>
      <diagonal/>
    </border>
    <border>
      <left/>
      <right style="medium">
        <color theme="5" tint="-0.24994659260841701"/>
      </right>
      <top style="medium">
        <color theme="5" tint="-0.24994659260841701"/>
      </top>
      <bottom/>
      <diagonal/>
    </border>
    <border>
      <left style="medium">
        <color theme="5" tint="-0.24994659260841701"/>
      </left>
      <right/>
      <top/>
      <bottom style="medium">
        <color theme="5" tint="-0.24994659260841701"/>
      </bottom>
      <diagonal/>
    </border>
    <border>
      <left/>
      <right style="medium">
        <color theme="5" tint="-0.24994659260841701"/>
      </right>
      <top/>
      <bottom style="medium">
        <color theme="5" tint="-0.2499465926084170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quotePrefix="1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3" fillId="6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3" borderId="0" xfId="0" applyFont="1" applyFill="1">
      <alignment vertical="center"/>
    </xf>
    <xf numFmtId="0" fontId="3" fillId="4" borderId="0" xfId="0" applyFont="1" applyFill="1">
      <alignment vertical="center"/>
    </xf>
    <xf numFmtId="0" fontId="3" fillId="5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quotePrefix="1" applyFill="1">
      <alignment vertical="center"/>
    </xf>
    <xf numFmtId="0" fontId="0" fillId="0" borderId="0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6" xfId="0" applyFill="1" applyBorder="1">
      <alignment vertical="center"/>
    </xf>
    <xf numFmtId="0" fontId="4" fillId="0" borderId="0" xfId="0" applyFont="1">
      <alignment vertical="center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0" fillId="0" borderId="7" xfId="0" applyBorder="1">
      <alignment vertical="center"/>
    </xf>
    <xf numFmtId="0" fontId="0" fillId="0" borderId="4" xfId="0" quotePrefix="1" applyFill="1" applyBorder="1">
      <alignment vertical="center"/>
    </xf>
    <xf numFmtId="0" fontId="11" fillId="0" borderId="0" xfId="0" applyFont="1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9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0" xfId="0" quotePrefix="1" applyFill="1" applyBorder="1">
      <alignment vertical="center"/>
    </xf>
    <xf numFmtId="0" fontId="0" fillId="0" borderId="5" xfId="0" quotePrefix="1" applyFill="1" applyBorder="1">
      <alignment vertical="center"/>
    </xf>
    <xf numFmtId="0" fontId="0" fillId="0" borderId="7" xfId="0" quotePrefix="1" applyFill="1" applyBorder="1">
      <alignment vertical="center"/>
    </xf>
    <xf numFmtId="0" fontId="0" fillId="0" borderId="6" xfId="0" quotePrefix="1" applyFill="1" applyBorder="1">
      <alignment vertical="center"/>
    </xf>
    <xf numFmtId="0" fontId="0" fillId="0" borderId="8" xfId="0" quotePrefix="1" applyFill="1" applyBorder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2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quotePrefix="1" applyFont="1" applyFill="1">
      <alignment vertical="center"/>
    </xf>
    <xf numFmtId="0" fontId="12" fillId="0" borderId="4" xfId="0" quotePrefix="1" applyFont="1" applyFill="1" applyBorder="1">
      <alignment vertical="center"/>
    </xf>
    <xf numFmtId="0" fontId="12" fillId="0" borderId="0" xfId="0" quotePrefix="1" applyFont="1" applyFill="1" applyBorder="1">
      <alignment vertical="center"/>
    </xf>
    <xf numFmtId="0" fontId="12" fillId="0" borderId="5" xfId="0" quotePrefix="1" applyFont="1" applyFill="1" applyBorder="1">
      <alignment vertical="center"/>
    </xf>
    <xf numFmtId="0" fontId="12" fillId="0" borderId="1" xfId="0" applyFont="1" applyFill="1" applyBorder="1">
      <alignment vertical="center"/>
    </xf>
    <xf numFmtId="0" fontId="12" fillId="0" borderId="2" xfId="0" applyFont="1" applyFill="1" applyBorder="1">
      <alignment vertical="center"/>
    </xf>
    <xf numFmtId="0" fontId="12" fillId="0" borderId="3" xfId="0" applyFont="1" applyFill="1" applyBorder="1">
      <alignment vertical="center"/>
    </xf>
    <xf numFmtId="0" fontId="12" fillId="0" borderId="4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5" xfId="0" applyFont="1" applyFill="1" applyBorder="1">
      <alignment vertical="center"/>
    </xf>
    <xf numFmtId="0" fontId="12" fillId="0" borderId="6" xfId="0" quotePrefix="1" applyFont="1" applyFill="1" applyBorder="1">
      <alignment vertical="center"/>
    </xf>
    <xf numFmtId="0" fontId="12" fillId="0" borderId="7" xfId="0" quotePrefix="1" applyFont="1" applyFill="1" applyBorder="1">
      <alignment vertical="center"/>
    </xf>
    <xf numFmtId="0" fontId="12" fillId="0" borderId="8" xfId="0" quotePrefix="1" applyFont="1" applyFill="1" applyBorder="1">
      <alignment vertical="center"/>
    </xf>
    <xf numFmtId="0" fontId="12" fillId="0" borderId="6" xfId="0" applyFont="1" applyFill="1" applyBorder="1">
      <alignment vertical="center"/>
    </xf>
    <xf numFmtId="0" fontId="12" fillId="0" borderId="7" xfId="0" applyFont="1" applyFill="1" applyBorder="1">
      <alignment vertical="center"/>
    </xf>
    <xf numFmtId="0" fontId="12" fillId="0" borderId="8" xfId="0" applyFont="1" applyFill="1" applyBorder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" xfId="0" quotePrefix="1" applyFont="1" applyFill="1" applyBorder="1">
      <alignment vertical="center"/>
    </xf>
    <xf numFmtId="0" fontId="12" fillId="0" borderId="2" xfId="0" quotePrefix="1" applyFont="1" applyFill="1" applyBorder="1">
      <alignment vertical="center"/>
    </xf>
    <xf numFmtId="0" fontId="12" fillId="0" borderId="3" xfId="0" quotePrefix="1" applyFont="1" applyFill="1" applyBorder="1">
      <alignment vertical="center"/>
    </xf>
    <xf numFmtId="0" fontId="12" fillId="0" borderId="9" xfId="0" applyFont="1" applyFill="1" applyBorder="1">
      <alignment vertical="center"/>
    </xf>
    <xf numFmtId="0" fontId="12" fillId="0" borderId="10" xfId="0" applyFont="1" applyFill="1" applyBorder="1">
      <alignment vertical="center"/>
    </xf>
    <xf numFmtId="0" fontId="12" fillId="0" borderId="11" xfId="0" applyFont="1" applyFill="1" applyBorder="1">
      <alignment vertical="center"/>
    </xf>
    <xf numFmtId="0" fontId="4" fillId="0" borderId="12" xfId="0" applyFont="1" applyBorder="1" applyAlignment="1">
      <alignment horizontal="right" vertical="center"/>
    </xf>
    <xf numFmtId="0" fontId="4" fillId="0" borderId="13" xfId="0" applyFont="1" applyBorder="1">
      <alignment vertical="center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0" fillId="0" borderId="17" xfId="0" applyBorder="1">
      <alignment vertical="center"/>
    </xf>
    <xf numFmtId="0" fontId="9" fillId="0" borderId="0" xfId="0" applyFont="1">
      <alignment vertical="center"/>
    </xf>
    <xf numFmtId="0" fontId="9" fillId="0" borderId="0" xfId="0" applyFont="1" applyBorder="1" applyAlignment="1">
      <alignment horizontal="right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12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9" fillId="0" borderId="14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7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7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13" xfId="0" applyFont="1" applyBorder="1" applyAlignment="1">
      <alignment horizontal="right" vertical="center"/>
    </xf>
    <xf numFmtId="0" fontId="9" fillId="0" borderId="15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EDEDE"/>
      <color rgb="FFE6EBF6"/>
      <color rgb="FFFFE7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07063-C4DF-464A-9322-345BD771D719}">
  <dimension ref="A1:CO41"/>
  <sheetViews>
    <sheetView topLeftCell="AM1" zoomScaleNormal="100" workbookViewId="0">
      <selection activeCell="CK8" sqref="CK8"/>
    </sheetView>
  </sheetViews>
  <sheetFormatPr defaultRowHeight="12" x14ac:dyDescent="0.15"/>
  <cols>
    <col min="1" max="1" width="3" customWidth="1"/>
    <col min="2" max="4" width="1.85546875" customWidth="1"/>
    <col min="5" max="12" width="6.140625" customWidth="1"/>
    <col min="13" max="14" width="3" customWidth="1"/>
    <col min="15" max="15" width="5.42578125" customWidth="1"/>
    <col min="16" max="16" width="6.42578125" customWidth="1"/>
    <col min="18" max="22" width="5.7109375" customWidth="1"/>
    <col min="23" max="24" width="1.7109375" style="7" customWidth="1"/>
    <col min="25" max="26" width="3.28515625" style="7" customWidth="1"/>
    <col min="27" max="40" width="1.7109375" style="7" customWidth="1"/>
    <col min="41" max="41" width="5" style="7" customWidth="1"/>
    <col min="42" max="42" width="6.42578125" customWidth="1"/>
    <col min="43" max="79" width="3.5703125" customWidth="1"/>
    <col min="80" max="93" width="2.85546875" customWidth="1"/>
  </cols>
  <sheetData>
    <row r="1" spans="1:93" x14ac:dyDescent="0.15">
      <c r="B1">
        <f ca="1">RANDBETWEEN(2,8)</f>
        <v>7</v>
      </c>
      <c r="C1">
        <f ca="1">RANDBETWEEN(2,9)</f>
        <v>3</v>
      </c>
      <c r="E1">
        <f ca="1">+B1*10+C1</f>
        <v>73</v>
      </c>
      <c r="G1">
        <f ca="1">MIN(99,1000/E1)</f>
        <v>13.698630136986301</v>
      </c>
      <c r="H1">
        <f ca="1">MAX(11,100/E1)</f>
        <v>11</v>
      </c>
      <c r="I1">
        <f ca="1">INT(RAND()*(G1-11)+11)</f>
        <v>11</v>
      </c>
      <c r="J1">
        <f ca="1">+E1</f>
        <v>73</v>
      </c>
      <c r="K1">
        <f ca="1">IF(MOD(I1,10)=0,I1-1,I1)</f>
        <v>11</v>
      </c>
      <c r="L1">
        <f ca="1">+E1*K1</f>
        <v>803</v>
      </c>
    </row>
    <row r="2" spans="1:93" x14ac:dyDescent="0.15">
      <c r="AQ2" s="44"/>
      <c r="AR2" s="33" t="s">
        <v>2</v>
      </c>
      <c r="AS2" s="33"/>
      <c r="AT2" s="33"/>
      <c r="AU2" s="33"/>
      <c r="AV2" s="33"/>
      <c r="AW2" s="33"/>
      <c r="AX2" s="32" t="s">
        <v>4</v>
      </c>
      <c r="AY2" s="33"/>
      <c r="AZ2" s="34"/>
      <c r="BA2" s="33" t="s">
        <v>3</v>
      </c>
      <c r="BB2" s="33"/>
      <c r="BC2" s="33"/>
      <c r="BD2" s="33"/>
      <c r="BE2" s="33"/>
      <c r="BF2" s="33"/>
      <c r="BG2" s="32" t="s">
        <v>7</v>
      </c>
      <c r="BH2" s="33"/>
      <c r="BI2" s="33"/>
      <c r="BJ2" s="33"/>
      <c r="BK2" s="32" t="s">
        <v>6</v>
      </c>
      <c r="BL2" s="33"/>
      <c r="BM2" s="33"/>
      <c r="BN2" s="34"/>
      <c r="BO2" s="33" t="s">
        <v>8</v>
      </c>
      <c r="BP2" s="33"/>
      <c r="BQ2" s="33"/>
      <c r="BR2" s="33"/>
      <c r="BS2" s="32" t="s">
        <v>10</v>
      </c>
      <c r="BT2" s="33"/>
      <c r="BU2" s="33"/>
      <c r="BV2" s="34"/>
      <c r="BW2" s="33" t="s">
        <v>11</v>
      </c>
      <c r="BX2" s="33"/>
      <c r="BY2" s="32" t="s">
        <v>12</v>
      </c>
      <c r="BZ2" s="33"/>
      <c r="CA2" s="34"/>
    </row>
    <row r="3" spans="1:93" x14ac:dyDescent="0.15">
      <c r="G3" t="s">
        <v>0</v>
      </c>
      <c r="H3" t="s">
        <v>1</v>
      </c>
      <c r="J3" t="s">
        <v>4</v>
      </c>
      <c r="K3" t="s">
        <v>2</v>
      </c>
      <c r="L3" t="s">
        <v>3</v>
      </c>
      <c r="O3" t="s">
        <v>4</v>
      </c>
      <c r="P3" t="s">
        <v>2</v>
      </c>
      <c r="Q3" t="s">
        <v>3</v>
      </c>
      <c r="R3" t="s">
        <v>5</v>
      </c>
      <c r="S3" t="s">
        <v>6</v>
      </c>
      <c r="T3" t="s">
        <v>8</v>
      </c>
      <c r="W3" s="35" t="s">
        <v>2</v>
      </c>
      <c r="X3" s="35"/>
      <c r="Y3" s="35" t="s">
        <v>4</v>
      </c>
      <c r="Z3" s="35"/>
      <c r="AA3" s="36" t="s">
        <v>3</v>
      </c>
      <c r="AB3" s="36"/>
      <c r="AC3" s="36"/>
      <c r="AD3" s="36"/>
      <c r="AE3" s="35" t="s">
        <v>7</v>
      </c>
      <c r="AF3" s="35"/>
      <c r="AG3" s="35"/>
      <c r="AH3" s="35" t="s">
        <v>6</v>
      </c>
      <c r="AI3" s="35"/>
      <c r="AJ3" s="35"/>
      <c r="AK3" s="35" t="s">
        <v>8</v>
      </c>
      <c r="AL3" s="35"/>
      <c r="AM3" s="35"/>
      <c r="AN3" s="13"/>
      <c r="AO3" s="13"/>
      <c r="AP3" s="4"/>
      <c r="AQ3" s="45">
        <v>1</v>
      </c>
      <c r="AR3" s="46">
        <v>2</v>
      </c>
      <c r="AS3" s="46">
        <v>3</v>
      </c>
      <c r="AT3" s="46">
        <v>4</v>
      </c>
      <c r="AU3" s="46">
        <v>5</v>
      </c>
      <c r="AV3" s="46">
        <v>6</v>
      </c>
      <c r="AW3" s="46">
        <v>7</v>
      </c>
      <c r="AX3" s="45">
        <v>8</v>
      </c>
      <c r="AY3" s="46">
        <v>9</v>
      </c>
      <c r="AZ3" s="47">
        <v>10</v>
      </c>
      <c r="BA3" s="46">
        <v>11</v>
      </c>
      <c r="BB3" s="46">
        <v>12</v>
      </c>
      <c r="BC3" s="46">
        <v>13</v>
      </c>
      <c r="BD3" s="46">
        <v>14</v>
      </c>
      <c r="BE3" s="46">
        <v>15</v>
      </c>
      <c r="BF3" s="46">
        <v>16</v>
      </c>
      <c r="BG3" s="45">
        <v>17</v>
      </c>
      <c r="BH3" s="46">
        <v>18</v>
      </c>
      <c r="BI3" s="46">
        <v>19</v>
      </c>
      <c r="BJ3" s="46">
        <v>20</v>
      </c>
      <c r="BK3" s="45">
        <v>21</v>
      </c>
      <c r="BL3" s="46">
        <v>22</v>
      </c>
      <c r="BM3" s="46">
        <v>23</v>
      </c>
      <c r="BN3" s="47">
        <v>24</v>
      </c>
      <c r="BO3" s="46">
        <v>25</v>
      </c>
      <c r="BP3" s="46">
        <v>26</v>
      </c>
      <c r="BQ3" s="46">
        <v>27</v>
      </c>
      <c r="BR3" s="46">
        <v>28</v>
      </c>
      <c r="BS3" s="45">
        <v>29</v>
      </c>
      <c r="BT3" s="46">
        <v>30</v>
      </c>
      <c r="BU3" s="46">
        <v>31</v>
      </c>
      <c r="BV3" s="47">
        <v>32</v>
      </c>
      <c r="BW3" s="46">
        <v>33</v>
      </c>
      <c r="BX3" s="46">
        <v>34</v>
      </c>
      <c r="BY3" s="45">
        <v>35</v>
      </c>
      <c r="BZ3" s="46">
        <v>36</v>
      </c>
      <c r="CA3" s="47">
        <v>37</v>
      </c>
    </row>
    <row r="4" spans="1:93" x14ac:dyDescent="0.15">
      <c r="A4">
        <v>1</v>
      </c>
      <c r="B4">
        <f t="shared" ref="B4:C7" ca="1" si="0">RANDBETWEEN(2,9)</f>
        <v>7</v>
      </c>
      <c r="C4">
        <f t="shared" ca="1" si="0"/>
        <v>7</v>
      </c>
      <c r="E4">
        <f ca="1">+B4*10+C4</f>
        <v>77</v>
      </c>
      <c r="G4">
        <f ca="1">MIN(99,10000/E4)</f>
        <v>99</v>
      </c>
      <c r="H4">
        <f t="shared" ref="H4:H12" ca="1" si="1">MAX(11,1100/E4)</f>
        <v>14.285714285714286</v>
      </c>
      <c r="I4">
        <f ca="1">INT(RAND()*(99-H4)+H4)</f>
        <v>46</v>
      </c>
      <c r="J4">
        <f ca="1">+E4</f>
        <v>77</v>
      </c>
      <c r="K4">
        <f ca="1">IF(MOD(I4,10)=0,I4+1,I4)</f>
        <v>46</v>
      </c>
      <c r="L4">
        <f ca="1">+E4*K4</f>
        <v>3542</v>
      </c>
      <c r="O4">
        <f ca="1">+J4</f>
        <v>77</v>
      </c>
      <c r="P4">
        <f ca="1">+Q4/O4</f>
        <v>46</v>
      </c>
      <c r="Q4">
        <f ca="1">+L4</f>
        <v>3542</v>
      </c>
      <c r="R4">
        <f ca="1">+J4*W4</f>
        <v>308</v>
      </c>
      <c r="S4">
        <f ca="1">+L4-R4*10</f>
        <v>462</v>
      </c>
      <c r="T4">
        <f ca="1">+J4*X4</f>
        <v>462</v>
      </c>
      <c r="U4">
        <f ca="1">+S4-T4</f>
        <v>0</v>
      </c>
      <c r="W4" s="7">
        <f ca="1">INT(K4/10)</f>
        <v>4</v>
      </c>
      <c r="X4" s="7">
        <f ca="1">MOD(K4,10)</f>
        <v>6</v>
      </c>
      <c r="Y4" s="7">
        <f ca="1">+B4</f>
        <v>7</v>
      </c>
      <c r="Z4" s="7">
        <f ca="1">+C4</f>
        <v>7</v>
      </c>
      <c r="AA4" s="8">
        <f ca="1">INT(L4/1000)</f>
        <v>3</v>
      </c>
      <c r="AB4" s="8">
        <f ca="1">INT((L4-AA4*1000)/100)</f>
        <v>5</v>
      </c>
      <c r="AC4" s="8">
        <f ca="1">INT((L4-AA4*1000-AB4*100)/10)</f>
        <v>4</v>
      </c>
      <c r="AD4" s="8">
        <f ca="1">MOD(L4,10)</f>
        <v>2</v>
      </c>
      <c r="AE4" s="7">
        <f ca="1">IF(R4&lt;100,"",INT(R4/100))</f>
        <v>3</v>
      </c>
      <c r="AF4" s="7">
        <f ca="1">IF(R4&lt;100,INT(R4/10),INT((R4-AE4*100)/10))</f>
        <v>0</v>
      </c>
      <c r="AG4" s="7">
        <f ca="1">MOD(R4,10)</f>
        <v>8</v>
      </c>
      <c r="AH4" s="7">
        <f ca="1">IF(S4&lt;100,"",INT(S4/100))</f>
        <v>4</v>
      </c>
      <c r="AI4" s="7">
        <f ca="1">IF(S4&lt;100,INT(S4/10),INT((S4-AH4*100)/10))</f>
        <v>6</v>
      </c>
      <c r="AJ4" s="7">
        <f ca="1">MOD(S4,10)</f>
        <v>2</v>
      </c>
      <c r="AK4" s="7">
        <f ca="1">IF(T4&lt;100,"",INT(T4/100))</f>
        <v>4</v>
      </c>
      <c r="AL4" s="7">
        <f ca="1">IF(T4&lt;100,INT(T4/10),INT((T4-AK4*100)/10))</f>
        <v>6</v>
      </c>
      <c r="AM4" s="7">
        <f ca="1">MOD(T4,10)</f>
        <v>2</v>
      </c>
      <c r="AP4" s="6"/>
      <c r="AQ4" s="17">
        <v>1</v>
      </c>
      <c r="AR4" s="51" t="s">
        <v>9</v>
      </c>
      <c r="AS4" s="51" t="s">
        <v>9</v>
      </c>
      <c r="AT4" s="51">
        <f ca="1">+W4</f>
        <v>4</v>
      </c>
      <c r="AU4" s="51">
        <f ca="1">+X4</f>
        <v>6</v>
      </c>
      <c r="AV4" s="51" t="s">
        <v>9</v>
      </c>
      <c r="AW4" s="51" t="s">
        <v>9</v>
      </c>
      <c r="AX4" s="29" t="s">
        <v>9</v>
      </c>
      <c r="AY4" s="51">
        <f ca="1">+Y4</f>
        <v>7</v>
      </c>
      <c r="AZ4" s="52">
        <f ca="1">+Z4</f>
        <v>7</v>
      </c>
      <c r="BA4" s="51">
        <f ca="1">+AA4</f>
        <v>3</v>
      </c>
      <c r="BB4" s="51">
        <f t="shared" ref="BB4:BD4" ca="1" si="2">+AB4</f>
        <v>5</v>
      </c>
      <c r="BC4" s="51">
        <f t="shared" ca="1" si="2"/>
        <v>4</v>
      </c>
      <c r="BD4" s="51">
        <f t="shared" ca="1" si="2"/>
        <v>2</v>
      </c>
      <c r="BE4" s="51" t="s">
        <v>9</v>
      </c>
      <c r="BF4" s="51" t="s">
        <v>9</v>
      </c>
      <c r="BG4" s="29">
        <f t="shared" ref="BG4:BG18" ca="1" si="3">+AE4</f>
        <v>3</v>
      </c>
      <c r="BH4" s="51">
        <f t="shared" ref="BH4:BI4" ca="1" si="4">+AF4</f>
        <v>0</v>
      </c>
      <c r="BI4" s="51">
        <f t="shared" ca="1" si="4"/>
        <v>8</v>
      </c>
      <c r="BJ4" s="51" t="s">
        <v>9</v>
      </c>
      <c r="BK4" s="29">
        <f t="shared" ref="BK4:BK18" ca="1" si="5">+AH4</f>
        <v>4</v>
      </c>
      <c r="BL4" s="51">
        <f t="shared" ref="BL4:BL18" ca="1" si="6">+AI4</f>
        <v>6</v>
      </c>
      <c r="BM4" s="51">
        <f t="shared" ref="BM4:BM18" ca="1" si="7">+AJ4</f>
        <v>2</v>
      </c>
      <c r="BN4" s="52" t="s">
        <v>9</v>
      </c>
      <c r="BO4" s="51">
        <f t="shared" ref="BO4:BO18" ca="1" si="8">+AK4</f>
        <v>4</v>
      </c>
      <c r="BP4" s="51">
        <f t="shared" ref="BP4:BP18" ca="1" si="9">+AL4</f>
        <v>6</v>
      </c>
      <c r="BQ4" s="51">
        <f t="shared" ref="BQ4:BQ18" ca="1" si="10">+AM4</f>
        <v>2</v>
      </c>
      <c r="BR4" s="51" t="s">
        <v>9</v>
      </c>
      <c r="BS4" s="17" t="s">
        <v>17</v>
      </c>
      <c r="BT4" s="15" t="s">
        <v>17</v>
      </c>
      <c r="BU4" s="15" t="s">
        <v>17</v>
      </c>
      <c r="BV4" s="16" t="s">
        <v>17</v>
      </c>
      <c r="BW4" s="15" t="s">
        <v>17</v>
      </c>
      <c r="BX4" s="15" t="s">
        <v>17</v>
      </c>
      <c r="BY4" s="17" t="s">
        <v>16</v>
      </c>
      <c r="BZ4" s="15" t="s">
        <v>16</v>
      </c>
      <c r="CA4" s="16" t="s">
        <v>16</v>
      </c>
      <c r="CB4" s="14" t="s">
        <v>9</v>
      </c>
      <c r="CC4" s="14" t="s">
        <v>9</v>
      </c>
      <c r="CD4" s="14" t="s">
        <v>9</v>
      </c>
      <c r="CE4" s="14" t="s">
        <v>9</v>
      </c>
      <c r="CF4" s="14" t="s">
        <v>9</v>
      </c>
      <c r="CG4" s="5" t="s">
        <v>9</v>
      </c>
      <c r="CH4" s="5" t="s">
        <v>9</v>
      </c>
      <c r="CI4" s="5" t="s">
        <v>9</v>
      </c>
      <c r="CJ4" s="5" t="s">
        <v>9</v>
      </c>
      <c r="CK4" s="5" t="s">
        <v>9</v>
      </c>
      <c r="CL4" s="5" t="s">
        <v>9</v>
      </c>
      <c r="CM4" s="5" t="s">
        <v>9</v>
      </c>
      <c r="CN4" s="5" t="s">
        <v>9</v>
      </c>
      <c r="CO4" s="5" t="s">
        <v>9</v>
      </c>
    </row>
    <row r="5" spans="1:93" x14ac:dyDescent="0.15">
      <c r="A5">
        <v>2</v>
      </c>
      <c r="B5">
        <f t="shared" ca="1" si="0"/>
        <v>2</v>
      </c>
      <c r="C5">
        <f t="shared" ca="1" si="0"/>
        <v>9</v>
      </c>
      <c r="E5">
        <f ca="1">+B5*10+C5</f>
        <v>29</v>
      </c>
      <c r="G5">
        <f ca="1">MIN(99,10000/E5)</f>
        <v>99</v>
      </c>
      <c r="H5">
        <f t="shared" ca="1" si="1"/>
        <v>37.931034482758619</v>
      </c>
      <c r="I5">
        <f ca="1">INT(RAND()*(99-H5)+H5)</f>
        <v>95</v>
      </c>
      <c r="J5">
        <f ca="1">+E5</f>
        <v>29</v>
      </c>
      <c r="K5">
        <f ca="1">IF(MOD(I5,10)=0,I5+1,I5)</f>
        <v>95</v>
      </c>
      <c r="L5">
        <f ca="1">+E5*K5</f>
        <v>2755</v>
      </c>
      <c r="O5">
        <f ca="1">+J5/10</f>
        <v>2.9</v>
      </c>
      <c r="P5">
        <f ca="1">+Q5/O5</f>
        <v>950</v>
      </c>
      <c r="Q5">
        <f ca="1">+L5</f>
        <v>2755</v>
      </c>
      <c r="R5">
        <f t="shared" ref="R5:R18" ca="1" si="11">+J5*W5</f>
        <v>261</v>
      </c>
      <c r="S5">
        <f t="shared" ref="S5:S18" ca="1" si="12">+L5-R5*10</f>
        <v>145</v>
      </c>
      <c r="T5">
        <f t="shared" ref="T5:T18" ca="1" si="13">+J5*X5</f>
        <v>145</v>
      </c>
      <c r="U5">
        <f t="shared" ref="U5:U18" ca="1" si="14">+S5-T5</f>
        <v>0</v>
      </c>
      <c r="W5" s="7">
        <f t="shared" ref="W5:W18" ca="1" si="15">INT(K5/10)</f>
        <v>9</v>
      </c>
      <c r="X5" s="7">
        <f t="shared" ref="X5:X18" ca="1" si="16">MOD(K5,10)</f>
        <v>5</v>
      </c>
      <c r="Y5" s="7">
        <f t="shared" ref="Y5:Y18" ca="1" si="17">+B5</f>
        <v>2</v>
      </c>
      <c r="Z5" s="7">
        <f t="shared" ref="Z5:Z18" ca="1" si="18">+C5</f>
        <v>9</v>
      </c>
      <c r="AA5" s="8">
        <f t="shared" ref="AA5:AA18" ca="1" si="19">INT(L5/1000)</f>
        <v>2</v>
      </c>
      <c r="AB5" s="8">
        <f t="shared" ref="AB5:AB18" ca="1" si="20">INT((L5-AA5*1000)/100)</f>
        <v>7</v>
      </c>
      <c r="AC5" s="8">
        <f t="shared" ref="AC5:AC18" ca="1" si="21">INT((L5-AA5*1000-AB5*100)/10)</f>
        <v>5</v>
      </c>
      <c r="AD5" s="8">
        <f t="shared" ref="AD5:AD18" ca="1" si="22">MOD(L5,10)</f>
        <v>5</v>
      </c>
      <c r="AE5" s="7">
        <f t="shared" ref="AE5:AE18" ca="1" si="23">IF(R5&lt;100,"",INT(R5/100))</f>
        <v>2</v>
      </c>
      <c r="AF5" s="7">
        <f t="shared" ref="AF5:AF18" ca="1" si="24">IF(R5&lt;100,INT(R5/10),INT((R5-AE5*100)/10))</f>
        <v>6</v>
      </c>
      <c r="AG5" s="7">
        <f t="shared" ref="AG5:AG18" ca="1" si="25">MOD(R5,10)</f>
        <v>1</v>
      </c>
      <c r="AH5" s="7">
        <f t="shared" ref="AH5:AH18" ca="1" si="26">IF(S5&lt;100,"",INT(S5/100))</f>
        <v>1</v>
      </c>
      <c r="AI5" s="7">
        <f t="shared" ref="AI5:AI18" ca="1" si="27">IF(S5&lt;100,INT(S5/10),INT((S5-AH5*100)/10))</f>
        <v>4</v>
      </c>
      <c r="AJ5" s="7">
        <f t="shared" ref="AJ5:AJ18" ca="1" si="28">MOD(S5,10)</f>
        <v>5</v>
      </c>
      <c r="AK5" s="7">
        <f t="shared" ref="AK5:AK18" ca="1" si="29">IF(T5&lt;100,"",INT(T5/100))</f>
        <v>1</v>
      </c>
      <c r="AL5" s="7">
        <f t="shared" ref="AL5:AL18" ca="1" si="30">IF(T5&lt;100,INT(T5/10),INT((T5-AK5*100)/10))</f>
        <v>4</v>
      </c>
      <c r="AM5" s="7">
        <f t="shared" ref="AM5:AM18" ca="1" si="31">MOD(T5,10)</f>
        <v>5</v>
      </c>
      <c r="AP5" s="6"/>
      <c r="AQ5" s="17">
        <v>2</v>
      </c>
      <c r="AR5" s="51" t="s">
        <v>9</v>
      </c>
      <c r="AS5" s="51" t="s">
        <v>9</v>
      </c>
      <c r="AT5" s="51">
        <f t="shared" ref="AT5:AT14" ca="1" si="32">+W5</f>
        <v>9</v>
      </c>
      <c r="AU5" s="51">
        <f t="shared" ref="AU5:AU14" ca="1" si="33">+X5</f>
        <v>5</v>
      </c>
      <c r="AV5" s="51">
        <v>0</v>
      </c>
      <c r="AW5" s="51" t="s">
        <v>9</v>
      </c>
      <c r="AX5" s="29" t="s">
        <v>9</v>
      </c>
      <c r="AY5" s="51">
        <f t="shared" ref="AY5:AY15" ca="1" si="34">+Y5</f>
        <v>2</v>
      </c>
      <c r="AZ5" s="52">
        <f t="shared" ref="AZ5:AZ15" ca="1" si="35">+Z5</f>
        <v>9</v>
      </c>
      <c r="BA5" s="51">
        <f t="shared" ref="BA5:BA18" ca="1" si="36">+AA5</f>
        <v>2</v>
      </c>
      <c r="BB5" s="51">
        <f t="shared" ref="BB5:BB18" ca="1" si="37">+AB5</f>
        <v>7</v>
      </c>
      <c r="BC5" s="51">
        <f t="shared" ref="BC5:BC18" ca="1" si="38">+AC5</f>
        <v>5</v>
      </c>
      <c r="BD5" s="51">
        <f t="shared" ref="BD5:BD18" ca="1" si="39">+AD5</f>
        <v>5</v>
      </c>
      <c r="BE5" s="51" t="s">
        <v>9</v>
      </c>
      <c r="BF5" s="51" t="s">
        <v>9</v>
      </c>
      <c r="BG5" s="29">
        <f t="shared" ca="1" si="3"/>
        <v>2</v>
      </c>
      <c r="BH5" s="51">
        <f t="shared" ref="BH5:BH18" ca="1" si="40">+AF5</f>
        <v>6</v>
      </c>
      <c r="BI5" s="51">
        <f t="shared" ref="BI5:BI18" ca="1" si="41">+AG5</f>
        <v>1</v>
      </c>
      <c r="BJ5" s="51" t="s">
        <v>9</v>
      </c>
      <c r="BK5" s="29">
        <f t="shared" ca="1" si="5"/>
        <v>1</v>
      </c>
      <c r="BL5" s="51">
        <f t="shared" ca="1" si="6"/>
        <v>4</v>
      </c>
      <c r="BM5" s="51">
        <f t="shared" ca="1" si="7"/>
        <v>5</v>
      </c>
      <c r="BN5" s="52" t="s">
        <v>9</v>
      </c>
      <c r="BO5" s="51">
        <f t="shared" ca="1" si="8"/>
        <v>1</v>
      </c>
      <c r="BP5" s="51">
        <f t="shared" ca="1" si="9"/>
        <v>4</v>
      </c>
      <c r="BQ5" s="51">
        <f t="shared" ca="1" si="10"/>
        <v>5</v>
      </c>
      <c r="BR5" s="51" t="s">
        <v>9</v>
      </c>
      <c r="BS5" s="17" t="s">
        <v>17</v>
      </c>
      <c r="BT5" s="15" t="s">
        <v>17</v>
      </c>
      <c r="BU5" s="15" t="s">
        <v>17</v>
      </c>
      <c r="BV5" s="16" t="s">
        <v>17</v>
      </c>
      <c r="BW5" s="15" t="s">
        <v>17</v>
      </c>
      <c r="BX5" s="15" t="s">
        <v>14</v>
      </c>
      <c r="BY5" s="17" t="s">
        <v>16</v>
      </c>
      <c r="BZ5" s="15" t="s">
        <v>16</v>
      </c>
      <c r="CA5" s="16" t="s">
        <v>16</v>
      </c>
      <c r="CB5" s="14" t="s">
        <v>9</v>
      </c>
      <c r="CC5" s="14" t="s">
        <v>9</v>
      </c>
      <c r="CD5" s="14" t="s">
        <v>9</v>
      </c>
      <c r="CE5" s="14" t="s">
        <v>9</v>
      </c>
      <c r="CF5" s="14" t="s">
        <v>9</v>
      </c>
      <c r="CG5" s="5" t="s">
        <v>9</v>
      </c>
      <c r="CH5" s="5" t="s">
        <v>9</v>
      </c>
      <c r="CI5" s="5" t="s">
        <v>9</v>
      </c>
      <c r="CJ5" s="5" t="s">
        <v>9</v>
      </c>
      <c r="CK5" s="5" t="s">
        <v>9</v>
      </c>
      <c r="CL5" s="5" t="s">
        <v>9</v>
      </c>
      <c r="CM5" s="5" t="s">
        <v>9</v>
      </c>
      <c r="CN5" s="5" t="s">
        <v>9</v>
      </c>
      <c r="CO5" s="5" t="s">
        <v>9</v>
      </c>
    </row>
    <row r="6" spans="1:93" x14ac:dyDescent="0.15">
      <c r="A6">
        <v>3</v>
      </c>
      <c r="B6">
        <f t="shared" ca="1" si="0"/>
        <v>8</v>
      </c>
      <c r="C6">
        <f t="shared" ca="1" si="0"/>
        <v>8</v>
      </c>
      <c r="E6">
        <f ca="1">+B6*10+C6</f>
        <v>88</v>
      </c>
      <c r="G6">
        <f ca="1">MIN(99,10000/E6)</f>
        <v>99</v>
      </c>
      <c r="H6">
        <f t="shared" ca="1" si="1"/>
        <v>12.5</v>
      </c>
      <c r="I6">
        <f ca="1">INT(RAND()*(99-H6)+H6)</f>
        <v>24</v>
      </c>
      <c r="J6">
        <f ca="1">+E6</f>
        <v>88</v>
      </c>
      <c r="K6">
        <f ca="1">IF(MOD(I6,10)=0,I6+1,I6)</f>
        <v>24</v>
      </c>
      <c r="L6">
        <f ca="1">+E6*K6</f>
        <v>2112</v>
      </c>
      <c r="O6">
        <f ca="1">+J6/100</f>
        <v>0.88</v>
      </c>
      <c r="P6">
        <f ca="1">+Q6/O6</f>
        <v>2400</v>
      </c>
      <c r="Q6">
        <f ca="1">+L6</f>
        <v>2112</v>
      </c>
      <c r="R6">
        <f t="shared" ca="1" si="11"/>
        <v>176</v>
      </c>
      <c r="S6">
        <f t="shared" ca="1" si="12"/>
        <v>352</v>
      </c>
      <c r="T6">
        <f t="shared" ca="1" si="13"/>
        <v>352</v>
      </c>
      <c r="U6">
        <f t="shared" ca="1" si="14"/>
        <v>0</v>
      </c>
      <c r="W6" s="7">
        <f t="shared" ca="1" si="15"/>
        <v>2</v>
      </c>
      <c r="X6" s="7">
        <f t="shared" ca="1" si="16"/>
        <v>4</v>
      </c>
      <c r="Y6" s="7">
        <f t="shared" ca="1" si="17"/>
        <v>8</v>
      </c>
      <c r="Z6" s="7">
        <f t="shared" ca="1" si="18"/>
        <v>8</v>
      </c>
      <c r="AA6" s="8">
        <f t="shared" ca="1" si="19"/>
        <v>2</v>
      </c>
      <c r="AB6" s="8">
        <f t="shared" ca="1" si="20"/>
        <v>1</v>
      </c>
      <c r="AC6" s="8">
        <f t="shared" ca="1" si="21"/>
        <v>1</v>
      </c>
      <c r="AD6" s="8">
        <f t="shared" ca="1" si="22"/>
        <v>2</v>
      </c>
      <c r="AE6" s="7">
        <f t="shared" ca="1" si="23"/>
        <v>1</v>
      </c>
      <c r="AF6" s="7">
        <f t="shared" ca="1" si="24"/>
        <v>7</v>
      </c>
      <c r="AG6" s="7">
        <f t="shared" ca="1" si="25"/>
        <v>6</v>
      </c>
      <c r="AH6" s="7">
        <f t="shared" ca="1" si="26"/>
        <v>3</v>
      </c>
      <c r="AI6" s="7">
        <f t="shared" ca="1" si="27"/>
        <v>5</v>
      </c>
      <c r="AJ6" s="7">
        <f t="shared" ca="1" si="28"/>
        <v>2</v>
      </c>
      <c r="AK6" s="7">
        <f t="shared" ca="1" si="29"/>
        <v>3</v>
      </c>
      <c r="AL6" s="7">
        <f t="shared" ca="1" si="30"/>
        <v>5</v>
      </c>
      <c r="AM6" s="7">
        <f t="shared" ca="1" si="31"/>
        <v>2</v>
      </c>
      <c r="AP6" s="6"/>
      <c r="AQ6" s="17">
        <v>3</v>
      </c>
      <c r="AR6" s="51" t="s">
        <v>9</v>
      </c>
      <c r="AS6" s="51" t="s">
        <v>9</v>
      </c>
      <c r="AT6" s="51">
        <f t="shared" ca="1" si="32"/>
        <v>2</v>
      </c>
      <c r="AU6" s="51">
        <f t="shared" ca="1" si="33"/>
        <v>4</v>
      </c>
      <c r="AV6" s="51">
        <v>0</v>
      </c>
      <c r="AW6" s="51">
        <v>0</v>
      </c>
      <c r="AX6" s="29">
        <v>0</v>
      </c>
      <c r="AY6" s="51">
        <f t="shared" ca="1" si="34"/>
        <v>8</v>
      </c>
      <c r="AZ6" s="52">
        <f t="shared" ca="1" si="35"/>
        <v>8</v>
      </c>
      <c r="BA6" s="51">
        <f t="shared" ca="1" si="36"/>
        <v>2</v>
      </c>
      <c r="BB6" s="51">
        <f t="shared" ca="1" si="37"/>
        <v>1</v>
      </c>
      <c r="BC6" s="51">
        <f t="shared" ca="1" si="38"/>
        <v>1</v>
      </c>
      <c r="BD6" s="51">
        <f t="shared" ca="1" si="39"/>
        <v>2</v>
      </c>
      <c r="BE6" s="51" t="s">
        <v>9</v>
      </c>
      <c r="BF6" s="51" t="s">
        <v>9</v>
      </c>
      <c r="BG6" s="29">
        <f t="shared" ca="1" si="3"/>
        <v>1</v>
      </c>
      <c r="BH6" s="51">
        <f t="shared" ca="1" si="40"/>
        <v>7</v>
      </c>
      <c r="BI6" s="51">
        <f t="shared" ca="1" si="41"/>
        <v>6</v>
      </c>
      <c r="BJ6" s="51" t="s">
        <v>9</v>
      </c>
      <c r="BK6" s="29">
        <f t="shared" ca="1" si="5"/>
        <v>3</v>
      </c>
      <c r="BL6" s="51">
        <f t="shared" ca="1" si="6"/>
        <v>5</v>
      </c>
      <c r="BM6" s="51">
        <f t="shared" ca="1" si="7"/>
        <v>2</v>
      </c>
      <c r="BN6" s="52" t="s">
        <v>9</v>
      </c>
      <c r="BO6" s="51">
        <f t="shared" ca="1" si="8"/>
        <v>3</v>
      </c>
      <c r="BP6" s="51">
        <f t="shared" ca="1" si="9"/>
        <v>5</v>
      </c>
      <c r="BQ6" s="51">
        <f t="shared" ca="1" si="10"/>
        <v>2</v>
      </c>
      <c r="BR6" s="51" t="s">
        <v>9</v>
      </c>
      <c r="BS6" s="17" t="s">
        <v>17</v>
      </c>
      <c r="BT6" s="15" t="s">
        <v>17</v>
      </c>
      <c r="BU6" s="15" t="s">
        <v>17</v>
      </c>
      <c r="BV6" s="16" t="s">
        <v>17</v>
      </c>
      <c r="BW6" s="15" t="s">
        <v>14</v>
      </c>
      <c r="BX6" s="15" t="s">
        <v>17</v>
      </c>
      <c r="BY6" s="17" t="s">
        <v>16</v>
      </c>
      <c r="BZ6" s="15" t="s">
        <v>16</v>
      </c>
      <c r="CA6" s="16" t="s">
        <v>16</v>
      </c>
      <c r="CB6" s="14" t="s">
        <v>9</v>
      </c>
      <c r="CC6" s="14" t="s">
        <v>9</v>
      </c>
      <c r="CD6" s="14" t="s">
        <v>9</v>
      </c>
      <c r="CE6" s="14" t="s">
        <v>9</v>
      </c>
      <c r="CF6" s="14" t="s">
        <v>9</v>
      </c>
      <c r="CG6" s="5" t="s">
        <v>9</v>
      </c>
      <c r="CH6" s="5" t="s">
        <v>9</v>
      </c>
      <c r="CI6" s="5" t="s">
        <v>9</v>
      </c>
      <c r="CJ6" s="5" t="s">
        <v>9</v>
      </c>
      <c r="CK6" s="5" t="s">
        <v>9</v>
      </c>
      <c r="CL6" s="5" t="s">
        <v>9</v>
      </c>
      <c r="CM6" s="5" t="s">
        <v>9</v>
      </c>
      <c r="CN6" s="5" t="s">
        <v>9</v>
      </c>
      <c r="CO6" s="5" t="s">
        <v>9</v>
      </c>
    </row>
    <row r="7" spans="1:93" x14ac:dyDescent="0.15">
      <c r="A7">
        <v>4</v>
      </c>
      <c r="B7">
        <f t="shared" ca="1" si="0"/>
        <v>3</v>
      </c>
      <c r="C7">
        <f t="shared" ca="1" si="0"/>
        <v>8</v>
      </c>
      <c r="E7">
        <f ca="1">+B7*10+C7</f>
        <v>38</v>
      </c>
      <c r="G7">
        <f ca="1">MIN(99,10000/E7)</f>
        <v>99</v>
      </c>
      <c r="H7">
        <f t="shared" ca="1" si="1"/>
        <v>28.94736842105263</v>
      </c>
      <c r="I7">
        <f ca="1">INT(RAND()*(99-H7)+H7)</f>
        <v>46</v>
      </c>
      <c r="J7">
        <f ca="1">+E7</f>
        <v>38</v>
      </c>
      <c r="K7">
        <f ca="1">IF(MOD(I7,10)=0,I7+1,I7)</f>
        <v>46</v>
      </c>
      <c r="L7">
        <f ca="1">+E7*K7</f>
        <v>1748</v>
      </c>
      <c r="O7">
        <f ca="1">+J7</f>
        <v>38</v>
      </c>
      <c r="P7">
        <f ca="1">+Q7/O7</f>
        <v>4.6000000000000005</v>
      </c>
      <c r="Q7" s="1">
        <f ca="1">+L7/10</f>
        <v>174.8</v>
      </c>
      <c r="R7">
        <f t="shared" ca="1" si="11"/>
        <v>152</v>
      </c>
      <c r="S7">
        <f t="shared" ca="1" si="12"/>
        <v>228</v>
      </c>
      <c r="T7">
        <f t="shared" ca="1" si="13"/>
        <v>228</v>
      </c>
      <c r="U7">
        <f t="shared" ca="1" si="14"/>
        <v>0</v>
      </c>
      <c r="W7" s="7">
        <f t="shared" ca="1" si="15"/>
        <v>4</v>
      </c>
      <c r="X7" s="7">
        <f t="shared" ca="1" si="16"/>
        <v>6</v>
      </c>
      <c r="Y7" s="7">
        <f t="shared" ca="1" si="17"/>
        <v>3</v>
      </c>
      <c r="Z7" s="7">
        <f t="shared" ca="1" si="18"/>
        <v>8</v>
      </c>
      <c r="AA7" s="9">
        <f t="shared" ca="1" si="19"/>
        <v>1</v>
      </c>
      <c r="AB7" s="9">
        <f t="shared" ca="1" si="20"/>
        <v>7</v>
      </c>
      <c r="AC7" s="9">
        <f t="shared" ca="1" si="21"/>
        <v>4</v>
      </c>
      <c r="AD7" s="9">
        <f ca="1">IF(MOD(L7,10)=0,"",MOD(L7,10))</f>
        <v>8</v>
      </c>
      <c r="AE7" s="7">
        <f t="shared" ca="1" si="23"/>
        <v>1</v>
      </c>
      <c r="AF7" s="7">
        <f t="shared" ca="1" si="24"/>
        <v>5</v>
      </c>
      <c r="AG7" s="7">
        <f t="shared" ca="1" si="25"/>
        <v>2</v>
      </c>
      <c r="AH7" s="7">
        <f t="shared" ca="1" si="26"/>
        <v>2</v>
      </c>
      <c r="AI7" s="7">
        <f t="shared" ca="1" si="27"/>
        <v>2</v>
      </c>
      <c r="AJ7" s="7">
        <f t="shared" ca="1" si="28"/>
        <v>8</v>
      </c>
      <c r="AK7" s="7">
        <f t="shared" ca="1" si="29"/>
        <v>2</v>
      </c>
      <c r="AL7" s="7">
        <f t="shared" ca="1" si="30"/>
        <v>2</v>
      </c>
      <c r="AM7" s="7">
        <f t="shared" ca="1" si="31"/>
        <v>8</v>
      </c>
      <c r="AP7" s="6"/>
      <c r="AQ7" s="17">
        <v>4</v>
      </c>
      <c r="AR7" s="51" t="s">
        <v>9</v>
      </c>
      <c r="AS7" s="51" t="s">
        <v>9</v>
      </c>
      <c r="AT7" s="51">
        <f t="shared" ca="1" si="32"/>
        <v>4</v>
      </c>
      <c r="AU7" s="51">
        <f t="shared" ca="1" si="33"/>
        <v>6</v>
      </c>
      <c r="AV7" s="51" t="s">
        <v>9</v>
      </c>
      <c r="AW7" s="51" t="s">
        <v>9</v>
      </c>
      <c r="AX7" s="29" t="s">
        <v>9</v>
      </c>
      <c r="AY7" s="51">
        <f t="shared" ca="1" si="34"/>
        <v>3</v>
      </c>
      <c r="AZ7" s="52">
        <f t="shared" ca="1" si="35"/>
        <v>8</v>
      </c>
      <c r="BA7" s="51">
        <f t="shared" ca="1" si="36"/>
        <v>1</v>
      </c>
      <c r="BB7" s="51">
        <f t="shared" ca="1" si="37"/>
        <v>7</v>
      </c>
      <c r="BC7" s="51">
        <f t="shared" ca="1" si="38"/>
        <v>4</v>
      </c>
      <c r="BD7" s="51">
        <f t="shared" ca="1" si="39"/>
        <v>8</v>
      </c>
      <c r="BE7" s="51" t="s">
        <v>9</v>
      </c>
      <c r="BF7" s="51" t="s">
        <v>9</v>
      </c>
      <c r="BG7" s="29">
        <f t="shared" ca="1" si="3"/>
        <v>1</v>
      </c>
      <c r="BH7" s="51">
        <f t="shared" ca="1" si="40"/>
        <v>5</v>
      </c>
      <c r="BI7" s="51">
        <f t="shared" ca="1" si="41"/>
        <v>2</v>
      </c>
      <c r="BJ7" s="51" t="s">
        <v>9</v>
      </c>
      <c r="BK7" s="29">
        <f t="shared" ca="1" si="5"/>
        <v>2</v>
      </c>
      <c r="BL7" s="51">
        <f t="shared" ca="1" si="6"/>
        <v>2</v>
      </c>
      <c r="BM7" s="51">
        <f t="shared" ca="1" si="7"/>
        <v>8</v>
      </c>
      <c r="BN7" s="52" t="s">
        <v>9</v>
      </c>
      <c r="BO7" s="51">
        <f t="shared" ca="1" si="8"/>
        <v>2</v>
      </c>
      <c r="BP7" s="51">
        <f t="shared" ca="1" si="9"/>
        <v>2</v>
      </c>
      <c r="BQ7" s="51">
        <f t="shared" ca="1" si="10"/>
        <v>8</v>
      </c>
      <c r="BR7" s="51" t="s">
        <v>9</v>
      </c>
      <c r="BS7" s="17" t="s">
        <v>17</v>
      </c>
      <c r="BT7" s="15" t="s">
        <v>17</v>
      </c>
      <c r="BU7" s="15" t="s">
        <v>14</v>
      </c>
      <c r="BV7" s="16" t="s">
        <v>17</v>
      </c>
      <c r="BW7" s="15" t="s">
        <v>17</v>
      </c>
      <c r="BX7" s="15" t="s">
        <v>17</v>
      </c>
      <c r="BY7" s="17" t="s">
        <v>16</v>
      </c>
      <c r="BZ7" s="15" t="s">
        <v>16</v>
      </c>
      <c r="CA7" s="16" t="str">
        <f ca="1">IF(AD7="","",".")</f>
        <v>.</v>
      </c>
      <c r="CB7" s="14" t="s">
        <v>9</v>
      </c>
      <c r="CC7" s="14" t="s">
        <v>9</v>
      </c>
      <c r="CD7" s="14" t="s">
        <v>9</v>
      </c>
      <c r="CE7" s="14" t="s">
        <v>9</v>
      </c>
      <c r="CF7" s="14" t="s">
        <v>9</v>
      </c>
      <c r="CG7" s="5" t="s">
        <v>9</v>
      </c>
      <c r="CH7" s="5" t="s">
        <v>9</v>
      </c>
      <c r="CI7" s="5" t="s">
        <v>9</v>
      </c>
      <c r="CJ7" s="5" t="s">
        <v>9</v>
      </c>
      <c r="CK7" s="5" t="s">
        <v>9</v>
      </c>
      <c r="CL7" s="5" t="s">
        <v>9</v>
      </c>
      <c r="CM7" s="5" t="s">
        <v>9</v>
      </c>
      <c r="CN7" s="5" t="s">
        <v>9</v>
      </c>
      <c r="CO7" s="5" t="s">
        <v>9</v>
      </c>
    </row>
    <row r="8" spans="1:93" x14ac:dyDescent="0.15">
      <c r="A8">
        <v>5</v>
      </c>
      <c r="B8">
        <f t="shared" ref="B8:C15" ca="1" si="42">RANDBETWEEN(2,9)</f>
        <v>8</v>
      </c>
      <c r="C8">
        <f t="shared" ca="1" si="42"/>
        <v>2</v>
      </c>
      <c r="E8">
        <f t="shared" ref="E8:E9" ca="1" si="43">+B8*10+C8</f>
        <v>82</v>
      </c>
      <c r="G8">
        <f t="shared" ref="G8:G9" ca="1" si="44">MIN(99,10000/E8)</f>
        <v>99</v>
      </c>
      <c r="H8">
        <f t="shared" ca="1" si="1"/>
        <v>13.414634146341463</v>
      </c>
      <c r="I8">
        <f t="shared" ref="I8:I15" ca="1" si="45">INT(RAND()*(99-H8)+H8)</f>
        <v>34</v>
      </c>
      <c r="J8">
        <f t="shared" ref="J8:J9" ca="1" si="46">+E8</f>
        <v>82</v>
      </c>
      <c r="K8">
        <f t="shared" ref="K8:K9" ca="1" si="47">IF(MOD(I8,10)=0,I8+1,I8)</f>
        <v>34</v>
      </c>
      <c r="L8">
        <f t="shared" ref="L8:L9" ca="1" si="48">+E8*K8</f>
        <v>2788</v>
      </c>
      <c r="O8">
        <f ca="1">+J8/10</f>
        <v>8.1999999999999993</v>
      </c>
      <c r="P8">
        <f t="shared" ref="P8:P15" ca="1" si="49">+Q8/O8</f>
        <v>34.000000000000007</v>
      </c>
      <c r="Q8" s="1">
        <f t="shared" ref="Q8:Q9" ca="1" si="50">+L8/10</f>
        <v>278.8</v>
      </c>
      <c r="R8">
        <f t="shared" ca="1" si="11"/>
        <v>246</v>
      </c>
      <c r="S8">
        <f t="shared" ca="1" si="12"/>
        <v>328</v>
      </c>
      <c r="T8">
        <f t="shared" ca="1" si="13"/>
        <v>328</v>
      </c>
      <c r="U8">
        <f t="shared" ca="1" si="14"/>
        <v>0</v>
      </c>
      <c r="W8" s="7">
        <f t="shared" ca="1" si="15"/>
        <v>3</v>
      </c>
      <c r="X8" s="7">
        <f t="shared" ca="1" si="16"/>
        <v>4</v>
      </c>
      <c r="Y8" s="7">
        <f t="shared" ca="1" si="17"/>
        <v>8</v>
      </c>
      <c r="Z8" s="7">
        <f t="shared" ca="1" si="18"/>
        <v>2</v>
      </c>
      <c r="AA8" s="9">
        <f t="shared" ca="1" si="19"/>
        <v>2</v>
      </c>
      <c r="AB8" s="9">
        <f t="shared" ca="1" si="20"/>
        <v>7</v>
      </c>
      <c r="AC8" s="9">
        <f t="shared" ca="1" si="21"/>
        <v>8</v>
      </c>
      <c r="AD8" s="9">
        <f t="shared" ref="AD8:AD15" ca="1" si="51">IF(MOD(L8,10)=0,"",MOD(L8,10))</f>
        <v>8</v>
      </c>
      <c r="AE8" s="7">
        <f t="shared" ca="1" si="23"/>
        <v>2</v>
      </c>
      <c r="AF8" s="7">
        <f t="shared" ca="1" si="24"/>
        <v>4</v>
      </c>
      <c r="AG8" s="7">
        <f t="shared" ca="1" si="25"/>
        <v>6</v>
      </c>
      <c r="AH8" s="7">
        <f t="shared" ca="1" si="26"/>
        <v>3</v>
      </c>
      <c r="AI8" s="7">
        <f t="shared" ca="1" si="27"/>
        <v>2</v>
      </c>
      <c r="AJ8" s="7">
        <f t="shared" ca="1" si="28"/>
        <v>8</v>
      </c>
      <c r="AK8" s="7">
        <f t="shared" ca="1" si="29"/>
        <v>3</v>
      </c>
      <c r="AL8" s="7">
        <f t="shared" ca="1" si="30"/>
        <v>2</v>
      </c>
      <c r="AM8" s="7">
        <f t="shared" ca="1" si="31"/>
        <v>8</v>
      </c>
      <c r="AP8" s="6"/>
      <c r="AQ8" s="17">
        <v>5</v>
      </c>
      <c r="AR8" s="51" t="s">
        <v>9</v>
      </c>
      <c r="AS8" s="51" t="s">
        <v>9</v>
      </c>
      <c r="AT8" s="51">
        <f t="shared" ca="1" si="32"/>
        <v>3</v>
      </c>
      <c r="AU8" s="51">
        <f t="shared" ca="1" si="33"/>
        <v>4</v>
      </c>
      <c r="AV8" s="51" t="s">
        <v>9</v>
      </c>
      <c r="AW8" s="51" t="s">
        <v>9</v>
      </c>
      <c r="AX8" s="29" t="s">
        <v>9</v>
      </c>
      <c r="AY8" s="51">
        <f t="shared" ca="1" si="34"/>
        <v>8</v>
      </c>
      <c r="AZ8" s="52">
        <f t="shared" ca="1" si="35"/>
        <v>2</v>
      </c>
      <c r="BA8" s="51">
        <f t="shared" ca="1" si="36"/>
        <v>2</v>
      </c>
      <c r="BB8" s="51">
        <f t="shared" ca="1" si="37"/>
        <v>7</v>
      </c>
      <c r="BC8" s="51">
        <f t="shared" ca="1" si="38"/>
        <v>8</v>
      </c>
      <c r="BD8" s="51">
        <f t="shared" ca="1" si="39"/>
        <v>8</v>
      </c>
      <c r="BE8" s="51" t="s">
        <v>9</v>
      </c>
      <c r="BF8" s="51" t="s">
        <v>9</v>
      </c>
      <c r="BG8" s="29">
        <f t="shared" ca="1" si="3"/>
        <v>2</v>
      </c>
      <c r="BH8" s="51">
        <f t="shared" ca="1" si="40"/>
        <v>4</v>
      </c>
      <c r="BI8" s="51">
        <f t="shared" ca="1" si="41"/>
        <v>6</v>
      </c>
      <c r="BJ8" s="51" t="s">
        <v>9</v>
      </c>
      <c r="BK8" s="29">
        <f t="shared" ca="1" si="5"/>
        <v>3</v>
      </c>
      <c r="BL8" s="51">
        <f t="shared" ca="1" si="6"/>
        <v>2</v>
      </c>
      <c r="BM8" s="51">
        <f t="shared" ca="1" si="7"/>
        <v>8</v>
      </c>
      <c r="BN8" s="52" t="s">
        <v>9</v>
      </c>
      <c r="BO8" s="51">
        <f t="shared" ca="1" si="8"/>
        <v>3</v>
      </c>
      <c r="BP8" s="51">
        <f t="shared" ca="1" si="9"/>
        <v>2</v>
      </c>
      <c r="BQ8" s="51">
        <f t="shared" ca="1" si="10"/>
        <v>8</v>
      </c>
      <c r="BR8" s="51" t="s">
        <v>9</v>
      </c>
      <c r="BS8" s="17" t="s">
        <v>17</v>
      </c>
      <c r="BT8" s="15" t="s">
        <v>17</v>
      </c>
      <c r="BU8" s="15" t="s">
        <v>17</v>
      </c>
      <c r="BV8" s="16" t="s">
        <v>17</v>
      </c>
      <c r="BW8" s="15" t="s">
        <v>17</v>
      </c>
      <c r="BX8" s="15" t="s">
        <v>14</v>
      </c>
      <c r="BY8" s="17" t="s">
        <v>16</v>
      </c>
      <c r="BZ8" s="15" t="s">
        <v>16</v>
      </c>
      <c r="CA8" s="16" t="str">
        <f t="shared" ref="CA8:CA9" ca="1" si="52">IF(AD8="","",".")</f>
        <v>.</v>
      </c>
      <c r="CB8" s="14" t="s">
        <v>9</v>
      </c>
      <c r="CC8" s="14" t="s">
        <v>9</v>
      </c>
      <c r="CD8" s="14" t="s">
        <v>9</v>
      </c>
      <c r="CE8" s="14" t="s">
        <v>9</v>
      </c>
      <c r="CF8" s="14" t="s">
        <v>9</v>
      </c>
      <c r="CG8" s="5" t="s">
        <v>9</v>
      </c>
      <c r="CH8" s="5" t="s">
        <v>9</v>
      </c>
      <c r="CI8" s="5" t="s">
        <v>9</v>
      </c>
      <c r="CJ8" s="5" t="s">
        <v>9</v>
      </c>
      <c r="CK8" s="5" t="s">
        <v>9</v>
      </c>
      <c r="CL8" s="5" t="s">
        <v>9</v>
      </c>
      <c r="CM8" s="5" t="s">
        <v>9</v>
      </c>
      <c r="CN8" s="5" t="s">
        <v>9</v>
      </c>
      <c r="CO8" s="5" t="s">
        <v>9</v>
      </c>
    </row>
    <row r="9" spans="1:93" x14ac:dyDescent="0.15">
      <c r="A9">
        <v>6</v>
      </c>
      <c r="B9">
        <f t="shared" ca="1" si="42"/>
        <v>6</v>
      </c>
      <c r="C9">
        <f t="shared" ca="1" si="42"/>
        <v>7</v>
      </c>
      <c r="E9">
        <f t="shared" ca="1" si="43"/>
        <v>67</v>
      </c>
      <c r="G9">
        <f t="shared" ca="1" si="44"/>
        <v>99</v>
      </c>
      <c r="H9">
        <f t="shared" ca="1" si="1"/>
        <v>16.417910447761194</v>
      </c>
      <c r="I9">
        <f t="shared" ca="1" si="45"/>
        <v>33</v>
      </c>
      <c r="J9">
        <f t="shared" ca="1" si="46"/>
        <v>67</v>
      </c>
      <c r="K9">
        <f t="shared" ca="1" si="47"/>
        <v>33</v>
      </c>
      <c r="L9">
        <f t="shared" ca="1" si="48"/>
        <v>2211</v>
      </c>
      <c r="O9">
        <f ca="1">+J9/100</f>
        <v>0.67</v>
      </c>
      <c r="P9">
        <f t="shared" ca="1" si="49"/>
        <v>330</v>
      </c>
      <c r="Q9" s="1">
        <f t="shared" ca="1" si="50"/>
        <v>221.1</v>
      </c>
      <c r="R9">
        <f t="shared" ca="1" si="11"/>
        <v>201</v>
      </c>
      <c r="S9">
        <f t="shared" ca="1" si="12"/>
        <v>201</v>
      </c>
      <c r="T9">
        <f t="shared" ca="1" si="13"/>
        <v>201</v>
      </c>
      <c r="U9">
        <f t="shared" ca="1" si="14"/>
        <v>0</v>
      </c>
      <c r="W9" s="7">
        <f t="shared" ca="1" si="15"/>
        <v>3</v>
      </c>
      <c r="X9" s="7">
        <f t="shared" ca="1" si="16"/>
        <v>3</v>
      </c>
      <c r="Y9" s="7">
        <f t="shared" ca="1" si="17"/>
        <v>6</v>
      </c>
      <c r="Z9" s="7">
        <f t="shared" ca="1" si="18"/>
        <v>7</v>
      </c>
      <c r="AA9" s="9">
        <f t="shared" ca="1" si="19"/>
        <v>2</v>
      </c>
      <c r="AB9" s="9">
        <f t="shared" ca="1" si="20"/>
        <v>2</v>
      </c>
      <c r="AC9" s="9">
        <f t="shared" ca="1" si="21"/>
        <v>1</v>
      </c>
      <c r="AD9" s="9">
        <f t="shared" ca="1" si="51"/>
        <v>1</v>
      </c>
      <c r="AE9" s="7">
        <f t="shared" ca="1" si="23"/>
        <v>2</v>
      </c>
      <c r="AF9" s="7">
        <f t="shared" ca="1" si="24"/>
        <v>0</v>
      </c>
      <c r="AG9" s="7">
        <f t="shared" ca="1" si="25"/>
        <v>1</v>
      </c>
      <c r="AH9" s="7">
        <f t="shared" ca="1" si="26"/>
        <v>2</v>
      </c>
      <c r="AI9" s="7">
        <f t="shared" ca="1" si="27"/>
        <v>0</v>
      </c>
      <c r="AJ9" s="7">
        <f t="shared" ca="1" si="28"/>
        <v>1</v>
      </c>
      <c r="AK9" s="7">
        <f t="shared" ca="1" si="29"/>
        <v>2</v>
      </c>
      <c r="AL9" s="7">
        <f t="shared" ca="1" si="30"/>
        <v>0</v>
      </c>
      <c r="AM9" s="7">
        <f t="shared" ca="1" si="31"/>
        <v>1</v>
      </c>
      <c r="AP9" s="6"/>
      <c r="AQ9" s="17">
        <v>6</v>
      </c>
      <c r="AR9" s="51" t="s">
        <v>9</v>
      </c>
      <c r="AS9" s="51" t="s">
        <v>9</v>
      </c>
      <c r="AT9" s="51">
        <f t="shared" ca="1" si="32"/>
        <v>3</v>
      </c>
      <c r="AU9" s="51">
        <f t="shared" ca="1" si="33"/>
        <v>3</v>
      </c>
      <c r="AV9" s="51">
        <v>0</v>
      </c>
      <c r="AW9" s="51" t="s">
        <v>9</v>
      </c>
      <c r="AX9" s="29">
        <v>0</v>
      </c>
      <c r="AY9" s="51">
        <f t="shared" ca="1" si="34"/>
        <v>6</v>
      </c>
      <c r="AZ9" s="52">
        <f t="shared" ca="1" si="35"/>
        <v>7</v>
      </c>
      <c r="BA9" s="51">
        <f t="shared" ca="1" si="36"/>
        <v>2</v>
      </c>
      <c r="BB9" s="51">
        <f t="shared" ca="1" si="37"/>
        <v>2</v>
      </c>
      <c r="BC9" s="51">
        <f t="shared" ca="1" si="38"/>
        <v>1</v>
      </c>
      <c r="BD9" s="51">
        <f t="shared" ca="1" si="39"/>
        <v>1</v>
      </c>
      <c r="BE9" s="51" t="s">
        <v>9</v>
      </c>
      <c r="BF9" s="51" t="s">
        <v>9</v>
      </c>
      <c r="BG9" s="29">
        <f t="shared" ca="1" si="3"/>
        <v>2</v>
      </c>
      <c r="BH9" s="51">
        <f t="shared" ca="1" si="40"/>
        <v>0</v>
      </c>
      <c r="BI9" s="51">
        <f t="shared" ca="1" si="41"/>
        <v>1</v>
      </c>
      <c r="BJ9" s="51" t="s">
        <v>9</v>
      </c>
      <c r="BK9" s="29">
        <f t="shared" ca="1" si="5"/>
        <v>2</v>
      </c>
      <c r="BL9" s="51">
        <f t="shared" ca="1" si="6"/>
        <v>0</v>
      </c>
      <c r="BM9" s="51">
        <f t="shared" ca="1" si="7"/>
        <v>1</v>
      </c>
      <c r="BN9" s="52" t="s">
        <v>9</v>
      </c>
      <c r="BO9" s="51">
        <f t="shared" ca="1" si="8"/>
        <v>2</v>
      </c>
      <c r="BP9" s="51">
        <f t="shared" ca="1" si="9"/>
        <v>0</v>
      </c>
      <c r="BQ9" s="51">
        <f t="shared" ca="1" si="10"/>
        <v>1</v>
      </c>
      <c r="BR9" s="51" t="s">
        <v>9</v>
      </c>
      <c r="BS9" s="17" t="s">
        <v>17</v>
      </c>
      <c r="BT9" s="15" t="s">
        <v>17</v>
      </c>
      <c r="BU9" s="15" t="s">
        <v>17</v>
      </c>
      <c r="BV9" s="16" t="s">
        <v>17</v>
      </c>
      <c r="BW9" s="15" t="s">
        <v>14</v>
      </c>
      <c r="BX9" s="15" t="s">
        <v>17</v>
      </c>
      <c r="BY9" s="17" t="s">
        <v>16</v>
      </c>
      <c r="BZ9" s="15" t="s">
        <v>16</v>
      </c>
      <c r="CA9" s="16" t="str">
        <f t="shared" ca="1" si="52"/>
        <v>.</v>
      </c>
      <c r="CB9" s="14" t="s">
        <v>9</v>
      </c>
      <c r="CC9" s="14" t="s">
        <v>9</v>
      </c>
      <c r="CD9" s="14" t="s">
        <v>9</v>
      </c>
      <c r="CE9" s="14" t="s">
        <v>9</v>
      </c>
      <c r="CF9" s="14" t="s">
        <v>9</v>
      </c>
      <c r="CG9" s="5" t="s">
        <v>9</v>
      </c>
      <c r="CH9" s="5" t="s">
        <v>9</v>
      </c>
      <c r="CI9" s="5" t="s">
        <v>9</v>
      </c>
      <c r="CJ9" s="5" t="s">
        <v>9</v>
      </c>
      <c r="CK9" s="5" t="s">
        <v>9</v>
      </c>
      <c r="CL9" s="5" t="s">
        <v>9</v>
      </c>
      <c r="CM9" s="5" t="s">
        <v>9</v>
      </c>
      <c r="CN9" s="5" t="s">
        <v>9</v>
      </c>
      <c r="CO9" s="5" t="s">
        <v>9</v>
      </c>
    </row>
    <row r="10" spans="1:93" x14ac:dyDescent="0.15">
      <c r="A10">
        <v>7</v>
      </c>
      <c r="B10">
        <f ca="1">RANDBETWEEN(2,9)</f>
        <v>8</v>
      </c>
      <c r="C10">
        <f ca="1">RANDBETWEEN(2,9)</f>
        <v>2</v>
      </c>
      <c r="E10">
        <f ca="1">+B10*10+C10</f>
        <v>82</v>
      </c>
      <c r="G10">
        <f ca="1">MIN(99,10000/E10)</f>
        <v>99</v>
      </c>
      <c r="H10">
        <f t="shared" ca="1" si="1"/>
        <v>13.414634146341463</v>
      </c>
      <c r="I10">
        <f ca="1">INT(RAND()*(99-H10)+H10)</f>
        <v>95</v>
      </c>
      <c r="J10">
        <f ca="1">+E10</f>
        <v>82</v>
      </c>
      <c r="K10">
        <f ca="1">IF(MOD(I10,10)=0,I10+1,I10)</f>
        <v>95</v>
      </c>
      <c r="L10">
        <f ca="1">+E10*K10</f>
        <v>7790</v>
      </c>
      <c r="O10">
        <f ca="1">+J10</f>
        <v>82</v>
      </c>
      <c r="P10">
        <f ca="1">+Q10/O10</f>
        <v>0.95000000000000007</v>
      </c>
      <c r="Q10" s="2">
        <f ca="1">+L10/100</f>
        <v>77.900000000000006</v>
      </c>
      <c r="R10">
        <f t="shared" ca="1" si="11"/>
        <v>738</v>
      </c>
      <c r="S10">
        <f t="shared" ca="1" si="12"/>
        <v>410</v>
      </c>
      <c r="T10">
        <f t="shared" ca="1" si="13"/>
        <v>410</v>
      </c>
      <c r="U10">
        <f t="shared" ca="1" si="14"/>
        <v>0</v>
      </c>
      <c r="W10" s="7">
        <f t="shared" ca="1" si="15"/>
        <v>9</v>
      </c>
      <c r="X10" s="7">
        <f t="shared" ca="1" si="16"/>
        <v>5</v>
      </c>
      <c r="Y10" s="7">
        <f t="shared" ca="1" si="17"/>
        <v>8</v>
      </c>
      <c r="Z10" s="7">
        <f t="shared" ca="1" si="18"/>
        <v>2</v>
      </c>
      <c r="AA10" s="10">
        <f t="shared" ca="1" si="19"/>
        <v>7</v>
      </c>
      <c r="AB10" s="10">
        <f t="shared" ca="1" si="20"/>
        <v>7</v>
      </c>
      <c r="AC10" s="9">
        <f t="shared" ref="AC10:AC12" ca="1" si="53">IF(INT(Q10)=Q10,"",INT((L10-AA10*1000-AB10*100)/10))</f>
        <v>9</v>
      </c>
      <c r="AD10" s="9" t="str">
        <f ca="1">IF(MOD(L10,10)=0,"",MOD(L10,10))</f>
        <v/>
      </c>
      <c r="AE10" s="7">
        <f t="shared" ca="1" si="23"/>
        <v>7</v>
      </c>
      <c r="AF10" s="7">
        <f t="shared" ca="1" si="24"/>
        <v>3</v>
      </c>
      <c r="AG10" s="7">
        <f t="shared" ca="1" si="25"/>
        <v>8</v>
      </c>
      <c r="AH10" s="7">
        <f t="shared" ca="1" si="26"/>
        <v>4</v>
      </c>
      <c r="AI10" s="7">
        <f t="shared" ca="1" si="27"/>
        <v>1</v>
      </c>
      <c r="AJ10" s="7">
        <f t="shared" ca="1" si="28"/>
        <v>0</v>
      </c>
      <c r="AK10" s="7">
        <f t="shared" ca="1" si="29"/>
        <v>4</v>
      </c>
      <c r="AL10" s="7">
        <f t="shared" ca="1" si="30"/>
        <v>1</v>
      </c>
      <c r="AM10" s="7">
        <f t="shared" ca="1" si="31"/>
        <v>0</v>
      </c>
      <c r="AP10" s="6"/>
      <c r="AQ10" s="17">
        <v>7</v>
      </c>
      <c r="AR10" s="51" t="s">
        <v>9</v>
      </c>
      <c r="AS10" s="51">
        <v>0</v>
      </c>
      <c r="AT10" s="51">
        <f t="shared" ca="1" si="32"/>
        <v>9</v>
      </c>
      <c r="AU10" s="51">
        <f t="shared" ca="1" si="33"/>
        <v>5</v>
      </c>
      <c r="AV10" s="51" t="s">
        <v>9</v>
      </c>
      <c r="AW10" s="51" t="s">
        <v>9</v>
      </c>
      <c r="AX10" s="29" t="s">
        <v>9</v>
      </c>
      <c r="AY10" s="51">
        <f t="shared" ca="1" si="34"/>
        <v>8</v>
      </c>
      <c r="AZ10" s="52">
        <f t="shared" ca="1" si="35"/>
        <v>2</v>
      </c>
      <c r="BA10" s="51">
        <f t="shared" ca="1" si="36"/>
        <v>7</v>
      </c>
      <c r="BB10" s="51">
        <f t="shared" ca="1" si="37"/>
        <v>7</v>
      </c>
      <c r="BC10" s="51">
        <f t="shared" ca="1" si="38"/>
        <v>9</v>
      </c>
      <c r="BD10" s="51" t="str">
        <f t="shared" ca="1" si="39"/>
        <v/>
      </c>
      <c r="BE10" s="51" t="s">
        <v>9</v>
      </c>
      <c r="BF10" s="51" t="s">
        <v>9</v>
      </c>
      <c r="BG10" s="29">
        <f t="shared" ca="1" si="3"/>
        <v>7</v>
      </c>
      <c r="BH10" s="51">
        <f t="shared" ca="1" si="40"/>
        <v>3</v>
      </c>
      <c r="BI10" s="51">
        <f t="shared" ca="1" si="41"/>
        <v>8</v>
      </c>
      <c r="BJ10" s="51" t="s">
        <v>9</v>
      </c>
      <c r="BK10" s="29">
        <f t="shared" ca="1" si="5"/>
        <v>4</v>
      </c>
      <c r="BL10" s="51">
        <f t="shared" ca="1" si="6"/>
        <v>1</v>
      </c>
      <c r="BM10" s="51">
        <f t="shared" ca="1" si="7"/>
        <v>0</v>
      </c>
      <c r="BN10" s="52" t="s">
        <v>9</v>
      </c>
      <c r="BO10" s="51">
        <f t="shared" ca="1" si="8"/>
        <v>4</v>
      </c>
      <c r="BP10" s="51">
        <f t="shared" ca="1" si="9"/>
        <v>1</v>
      </c>
      <c r="BQ10" s="51">
        <f t="shared" ca="1" si="10"/>
        <v>0</v>
      </c>
      <c r="BR10" s="51" t="s">
        <v>9</v>
      </c>
      <c r="BS10" s="17" t="s">
        <v>17</v>
      </c>
      <c r="BT10" s="15" t="s">
        <v>14</v>
      </c>
      <c r="BU10" s="15" t="s">
        <v>17</v>
      </c>
      <c r="BV10" s="16" t="s">
        <v>17</v>
      </c>
      <c r="BW10" s="15" t="s">
        <v>17</v>
      </c>
      <c r="BX10" s="15" t="s">
        <v>17</v>
      </c>
      <c r="BY10" s="17" t="s">
        <v>17</v>
      </c>
      <c r="BZ10" s="15" t="s">
        <v>14</v>
      </c>
      <c r="CA10" s="16" t="s">
        <v>17</v>
      </c>
      <c r="CB10" s="14" t="s">
        <v>9</v>
      </c>
      <c r="CC10" s="14" t="s">
        <v>9</v>
      </c>
      <c r="CD10" s="14" t="s">
        <v>9</v>
      </c>
      <c r="CE10" s="14" t="s">
        <v>9</v>
      </c>
      <c r="CF10" s="14" t="s">
        <v>9</v>
      </c>
      <c r="CG10" s="5" t="s">
        <v>9</v>
      </c>
      <c r="CH10" s="5" t="s">
        <v>9</v>
      </c>
      <c r="CI10" s="5" t="s">
        <v>9</v>
      </c>
      <c r="CJ10" s="5" t="s">
        <v>9</v>
      </c>
      <c r="CK10" s="5" t="s">
        <v>9</v>
      </c>
      <c r="CL10" s="5" t="s">
        <v>9</v>
      </c>
      <c r="CM10" s="5" t="s">
        <v>9</v>
      </c>
      <c r="CN10" s="5" t="s">
        <v>9</v>
      </c>
      <c r="CO10" s="5" t="s">
        <v>9</v>
      </c>
    </row>
    <row r="11" spans="1:93" x14ac:dyDescent="0.15">
      <c r="A11">
        <v>8</v>
      </c>
      <c r="B11">
        <f t="shared" ca="1" si="42"/>
        <v>2</v>
      </c>
      <c r="C11">
        <f t="shared" ca="1" si="42"/>
        <v>7</v>
      </c>
      <c r="E11">
        <f t="shared" ref="E11:E12" ca="1" si="54">+B11*10+C11</f>
        <v>27</v>
      </c>
      <c r="G11">
        <f t="shared" ref="G11:G12" ca="1" si="55">MIN(99,10000/E11)</f>
        <v>99</v>
      </c>
      <c r="H11">
        <f t="shared" ca="1" si="1"/>
        <v>40.74074074074074</v>
      </c>
      <c r="I11">
        <f t="shared" ca="1" si="45"/>
        <v>45</v>
      </c>
      <c r="J11">
        <f t="shared" ref="J11:J12" ca="1" si="56">+E11</f>
        <v>27</v>
      </c>
      <c r="K11">
        <f t="shared" ref="K11:K12" ca="1" si="57">IF(MOD(I11,10)=0,I11+1,I11)</f>
        <v>45</v>
      </c>
      <c r="L11">
        <f t="shared" ref="L11:L12" ca="1" si="58">+E11*K11</f>
        <v>1215</v>
      </c>
      <c r="O11">
        <f ca="1">+J11/10</f>
        <v>2.7</v>
      </c>
      <c r="P11">
        <f t="shared" ca="1" si="49"/>
        <v>4.5</v>
      </c>
      <c r="Q11" s="2">
        <f t="shared" ref="Q11:Q12" ca="1" si="59">+L11/100</f>
        <v>12.15</v>
      </c>
      <c r="R11">
        <f t="shared" ca="1" si="11"/>
        <v>108</v>
      </c>
      <c r="S11">
        <f t="shared" ca="1" si="12"/>
        <v>135</v>
      </c>
      <c r="T11">
        <f t="shared" ca="1" si="13"/>
        <v>135</v>
      </c>
      <c r="U11">
        <f t="shared" ca="1" si="14"/>
        <v>0</v>
      </c>
      <c r="W11" s="7">
        <f t="shared" ca="1" si="15"/>
        <v>4</v>
      </c>
      <c r="X11" s="7">
        <f t="shared" ca="1" si="16"/>
        <v>5</v>
      </c>
      <c r="Y11" s="7">
        <f t="shared" ca="1" si="17"/>
        <v>2</v>
      </c>
      <c r="Z11" s="7">
        <f t="shared" ca="1" si="18"/>
        <v>7</v>
      </c>
      <c r="AA11" s="10">
        <f t="shared" ca="1" si="19"/>
        <v>1</v>
      </c>
      <c r="AB11" s="10">
        <f t="shared" ca="1" si="20"/>
        <v>2</v>
      </c>
      <c r="AC11" s="9">
        <f t="shared" ca="1" si="53"/>
        <v>1</v>
      </c>
      <c r="AD11" s="9">
        <f t="shared" ca="1" si="51"/>
        <v>5</v>
      </c>
      <c r="AE11" s="7">
        <f t="shared" ca="1" si="23"/>
        <v>1</v>
      </c>
      <c r="AF11" s="7">
        <f t="shared" ca="1" si="24"/>
        <v>0</v>
      </c>
      <c r="AG11" s="7">
        <f t="shared" ca="1" si="25"/>
        <v>8</v>
      </c>
      <c r="AH11" s="7">
        <f t="shared" ca="1" si="26"/>
        <v>1</v>
      </c>
      <c r="AI11" s="7">
        <f t="shared" ca="1" si="27"/>
        <v>3</v>
      </c>
      <c r="AJ11" s="7">
        <f t="shared" ca="1" si="28"/>
        <v>5</v>
      </c>
      <c r="AK11" s="7">
        <f t="shared" ca="1" si="29"/>
        <v>1</v>
      </c>
      <c r="AL11" s="7">
        <f t="shared" ca="1" si="30"/>
        <v>3</v>
      </c>
      <c r="AM11" s="7">
        <f t="shared" ca="1" si="31"/>
        <v>5</v>
      </c>
      <c r="AP11" s="6"/>
      <c r="AQ11" s="17">
        <v>8</v>
      </c>
      <c r="AR11" s="51" t="s">
        <v>9</v>
      </c>
      <c r="AS11" s="51" t="s">
        <v>9</v>
      </c>
      <c r="AT11" s="51">
        <f t="shared" ca="1" si="32"/>
        <v>4</v>
      </c>
      <c r="AU11" s="51">
        <f t="shared" ca="1" si="33"/>
        <v>5</v>
      </c>
      <c r="AV11" s="51" t="s">
        <v>9</v>
      </c>
      <c r="AW11" s="51" t="s">
        <v>9</v>
      </c>
      <c r="AX11" s="29" t="s">
        <v>9</v>
      </c>
      <c r="AY11" s="51">
        <f t="shared" ca="1" si="34"/>
        <v>2</v>
      </c>
      <c r="AZ11" s="52">
        <f t="shared" ca="1" si="35"/>
        <v>7</v>
      </c>
      <c r="BA11" s="51">
        <f t="shared" ca="1" si="36"/>
        <v>1</v>
      </c>
      <c r="BB11" s="51">
        <f t="shared" ca="1" si="37"/>
        <v>2</v>
      </c>
      <c r="BC11" s="51">
        <f t="shared" ca="1" si="38"/>
        <v>1</v>
      </c>
      <c r="BD11" s="51">
        <f t="shared" ca="1" si="39"/>
        <v>5</v>
      </c>
      <c r="BE11" s="51" t="s">
        <v>9</v>
      </c>
      <c r="BF11" s="51" t="s">
        <v>9</v>
      </c>
      <c r="BG11" s="29">
        <f t="shared" ca="1" si="3"/>
        <v>1</v>
      </c>
      <c r="BH11" s="51">
        <f t="shared" ca="1" si="40"/>
        <v>0</v>
      </c>
      <c r="BI11" s="51">
        <f t="shared" ca="1" si="41"/>
        <v>8</v>
      </c>
      <c r="BJ11" s="51" t="s">
        <v>9</v>
      </c>
      <c r="BK11" s="29">
        <f t="shared" ca="1" si="5"/>
        <v>1</v>
      </c>
      <c r="BL11" s="51">
        <f t="shared" ca="1" si="6"/>
        <v>3</v>
      </c>
      <c r="BM11" s="51">
        <f t="shared" ca="1" si="7"/>
        <v>5</v>
      </c>
      <c r="BN11" s="52" t="s">
        <v>9</v>
      </c>
      <c r="BO11" s="51">
        <f t="shared" ca="1" si="8"/>
        <v>1</v>
      </c>
      <c r="BP11" s="51">
        <f t="shared" ca="1" si="9"/>
        <v>3</v>
      </c>
      <c r="BQ11" s="51">
        <f t="shared" ca="1" si="10"/>
        <v>5</v>
      </c>
      <c r="BR11" s="51" t="s">
        <v>9</v>
      </c>
      <c r="BS11" s="17" t="s">
        <v>17</v>
      </c>
      <c r="BT11" s="15" t="s">
        <v>17</v>
      </c>
      <c r="BU11" s="15" t="s">
        <v>14</v>
      </c>
      <c r="BV11" s="16" t="s">
        <v>17</v>
      </c>
      <c r="BW11" s="15" t="s">
        <v>17</v>
      </c>
      <c r="BX11" s="15" t="s">
        <v>14</v>
      </c>
      <c r="BY11" s="17" t="s">
        <v>17</v>
      </c>
      <c r="BZ11" s="15" t="s">
        <v>14</v>
      </c>
      <c r="CA11" s="16" t="s">
        <v>17</v>
      </c>
      <c r="CB11" s="14" t="s">
        <v>9</v>
      </c>
      <c r="CC11" s="14" t="s">
        <v>9</v>
      </c>
      <c r="CD11" s="14" t="s">
        <v>9</v>
      </c>
      <c r="CE11" s="14" t="s">
        <v>9</v>
      </c>
      <c r="CF11" s="14" t="s">
        <v>9</v>
      </c>
      <c r="CG11" s="5" t="s">
        <v>9</v>
      </c>
      <c r="CH11" s="5" t="s">
        <v>9</v>
      </c>
      <c r="CI11" s="5" t="s">
        <v>9</v>
      </c>
      <c r="CJ11" s="5" t="s">
        <v>9</v>
      </c>
      <c r="CK11" s="5" t="s">
        <v>9</v>
      </c>
      <c r="CL11" s="5" t="s">
        <v>9</v>
      </c>
      <c r="CM11" s="5" t="s">
        <v>9</v>
      </c>
      <c r="CN11" s="5" t="s">
        <v>9</v>
      </c>
      <c r="CO11" s="5" t="s">
        <v>9</v>
      </c>
    </row>
    <row r="12" spans="1:93" x14ac:dyDescent="0.15">
      <c r="A12">
        <v>9</v>
      </c>
      <c r="B12">
        <f t="shared" ca="1" si="42"/>
        <v>3</v>
      </c>
      <c r="C12">
        <f t="shared" ca="1" si="42"/>
        <v>2</v>
      </c>
      <c r="E12">
        <f t="shared" ca="1" si="54"/>
        <v>32</v>
      </c>
      <c r="G12">
        <f t="shared" ca="1" si="55"/>
        <v>99</v>
      </c>
      <c r="H12">
        <f t="shared" ca="1" si="1"/>
        <v>34.375</v>
      </c>
      <c r="I12">
        <f t="shared" ca="1" si="45"/>
        <v>52</v>
      </c>
      <c r="J12">
        <f t="shared" ca="1" si="56"/>
        <v>32</v>
      </c>
      <c r="K12">
        <f t="shared" ca="1" si="57"/>
        <v>52</v>
      </c>
      <c r="L12">
        <f t="shared" ca="1" si="58"/>
        <v>1664</v>
      </c>
      <c r="O12">
        <f ca="1">+J12/100</f>
        <v>0.32</v>
      </c>
      <c r="P12">
        <f t="shared" ca="1" si="49"/>
        <v>52</v>
      </c>
      <c r="Q12" s="2">
        <f t="shared" ca="1" si="59"/>
        <v>16.64</v>
      </c>
      <c r="R12">
        <f t="shared" ca="1" si="11"/>
        <v>160</v>
      </c>
      <c r="S12">
        <f t="shared" ca="1" si="12"/>
        <v>64</v>
      </c>
      <c r="T12">
        <f t="shared" ca="1" si="13"/>
        <v>64</v>
      </c>
      <c r="U12">
        <f t="shared" ca="1" si="14"/>
        <v>0</v>
      </c>
      <c r="W12" s="7">
        <f t="shared" ca="1" si="15"/>
        <v>5</v>
      </c>
      <c r="X12" s="7">
        <f t="shared" ca="1" si="16"/>
        <v>2</v>
      </c>
      <c r="Y12" s="7">
        <f t="shared" ca="1" si="17"/>
        <v>3</v>
      </c>
      <c r="Z12" s="7">
        <f t="shared" ca="1" si="18"/>
        <v>2</v>
      </c>
      <c r="AA12" s="10">
        <f t="shared" ca="1" si="19"/>
        <v>1</v>
      </c>
      <c r="AB12" s="10">
        <f t="shared" ca="1" si="20"/>
        <v>6</v>
      </c>
      <c r="AC12" s="9">
        <f t="shared" ca="1" si="53"/>
        <v>6</v>
      </c>
      <c r="AD12" s="9">
        <f t="shared" ca="1" si="51"/>
        <v>4</v>
      </c>
      <c r="AE12" s="7">
        <f t="shared" ca="1" si="23"/>
        <v>1</v>
      </c>
      <c r="AF12" s="7">
        <f t="shared" ca="1" si="24"/>
        <v>6</v>
      </c>
      <c r="AG12" s="7">
        <f t="shared" ca="1" si="25"/>
        <v>0</v>
      </c>
      <c r="AH12" s="7" t="str">
        <f t="shared" ca="1" si="26"/>
        <v/>
      </c>
      <c r="AI12" s="7">
        <f t="shared" ca="1" si="27"/>
        <v>6</v>
      </c>
      <c r="AJ12" s="7">
        <f t="shared" ca="1" si="28"/>
        <v>4</v>
      </c>
      <c r="AK12" s="7" t="str">
        <f t="shared" ca="1" si="29"/>
        <v/>
      </c>
      <c r="AL12" s="7">
        <f t="shared" ca="1" si="30"/>
        <v>6</v>
      </c>
      <c r="AM12" s="7">
        <f t="shared" ca="1" si="31"/>
        <v>4</v>
      </c>
      <c r="AP12" s="6"/>
      <c r="AQ12" s="17">
        <v>9</v>
      </c>
      <c r="AR12" s="51" t="s">
        <v>9</v>
      </c>
      <c r="AS12" s="51" t="s">
        <v>9</v>
      </c>
      <c r="AT12" s="51">
        <f t="shared" ca="1" si="32"/>
        <v>5</v>
      </c>
      <c r="AU12" s="51">
        <f t="shared" ca="1" si="33"/>
        <v>2</v>
      </c>
      <c r="AV12" s="51" t="s">
        <v>9</v>
      </c>
      <c r="AW12" s="51" t="s">
        <v>9</v>
      </c>
      <c r="AX12" s="29">
        <v>0</v>
      </c>
      <c r="AY12" s="51">
        <f t="shared" ca="1" si="34"/>
        <v>3</v>
      </c>
      <c r="AZ12" s="52">
        <f t="shared" ca="1" si="35"/>
        <v>2</v>
      </c>
      <c r="BA12" s="51">
        <f t="shared" ca="1" si="36"/>
        <v>1</v>
      </c>
      <c r="BB12" s="51">
        <f t="shared" ca="1" si="37"/>
        <v>6</v>
      </c>
      <c r="BC12" s="51">
        <f t="shared" ca="1" si="38"/>
        <v>6</v>
      </c>
      <c r="BD12" s="51">
        <f t="shared" ca="1" si="39"/>
        <v>4</v>
      </c>
      <c r="BE12" s="51" t="s">
        <v>9</v>
      </c>
      <c r="BF12" s="51" t="s">
        <v>9</v>
      </c>
      <c r="BG12" s="29">
        <f t="shared" ca="1" si="3"/>
        <v>1</v>
      </c>
      <c r="BH12" s="51">
        <f t="shared" ca="1" si="40"/>
        <v>6</v>
      </c>
      <c r="BI12" s="51">
        <f t="shared" ca="1" si="41"/>
        <v>0</v>
      </c>
      <c r="BJ12" s="51" t="s">
        <v>9</v>
      </c>
      <c r="BK12" s="29" t="str">
        <f t="shared" ca="1" si="5"/>
        <v/>
      </c>
      <c r="BL12" s="51">
        <f t="shared" ca="1" si="6"/>
        <v>6</v>
      </c>
      <c r="BM12" s="51">
        <f t="shared" ca="1" si="7"/>
        <v>4</v>
      </c>
      <c r="BN12" s="52" t="s">
        <v>9</v>
      </c>
      <c r="BO12" s="51" t="str">
        <f t="shared" ca="1" si="8"/>
        <v/>
      </c>
      <c r="BP12" s="51">
        <f t="shared" ca="1" si="9"/>
        <v>6</v>
      </c>
      <c r="BQ12" s="51">
        <f t="shared" ca="1" si="10"/>
        <v>4</v>
      </c>
      <c r="BR12" s="51" t="s">
        <v>9</v>
      </c>
      <c r="BS12" s="17" t="s">
        <v>17</v>
      </c>
      <c r="BT12" s="15" t="s">
        <v>17</v>
      </c>
      <c r="BU12" s="15" t="s">
        <v>17</v>
      </c>
      <c r="BV12" s="16" t="s">
        <v>17</v>
      </c>
      <c r="BW12" s="15" t="s">
        <v>14</v>
      </c>
      <c r="BX12" s="15" t="s">
        <v>17</v>
      </c>
      <c r="BY12" s="17" t="s">
        <v>17</v>
      </c>
      <c r="BZ12" s="15" t="s">
        <v>14</v>
      </c>
      <c r="CA12" s="16" t="s">
        <v>17</v>
      </c>
      <c r="CB12" s="14" t="s">
        <v>9</v>
      </c>
      <c r="CC12" s="14" t="s">
        <v>9</v>
      </c>
      <c r="CD12" s="14" t="s">
        <v>9</v>
      </c>
      <c r="CE12" s="14" t="s">
        <v>9</v>
      </c>
      <c r="CF12" s="14" t="s">
        <v>9</v>
      </c>
      <c r="CG12" s="5" t="s">
        <v>9</v>
      </c>
      <c r="CH12" s="5" t="s">
        <v>9</v>
      </c>
      <c r="CI12" s="5" t="s">
        <v>9</v>
      </c>
      <c r="CJ12" s="5" t="s">
        <v>9</v>
      </c>
      <c r="CK12" s="5" t="s">
        <v>9</v>
      </c>
      <c r="CL12" s="5" t="s">
        <v>9</v>
      </c>
      <c r="CM12" s="5" t="s">
        <v>9</v>
      </c>
      <c r="CN12" s="5" t="s">
        <v>9</v>
      </c>
      <c r="CO12" s="5" t="s">
        <v>9</v>
      </c>
    </row>
    <row r="13" spans="1:93" x14ac:dyDescent="0.15">
      <c r="A13">
        <v>10</v>
      </c>
      <c r="B13">
        <f ca="1">RANDBETWEEN(2,9)</f>
        <v>7</v>
      </c>
      <c r="C13">
        <f ca="1">RANDBETWEEN(2,9)</f>
        <v>3</v>
      </c>
      <c r="E13">
        <f ca="1">+B13*10+C13</f>
        <v>73</v>
      </c>
      <c r="G13">
        <f ca="1">MIN(99,10000/E13)</f>
        <v>99</v>
      </c>
      <c r="H13">
        <f ca="1">MAX(11,1100/E13)</f>
        <v>15.068493150684931</v>
      </c>
      <c r="I13">
        <f ca="1">INT(RAND()*(99-H13)+H13)</f>
        <v>31</v>
      </c>
      <c r="J13">
        <f ca="1">+E13</f>
        <v>73</v>
      </c>
      <c r="K13">
        <f ca="1">IF(MOD(I13,10)=0,I13+1,I13)</f>
        <v>31</v>
      </c>
      <c r="L13">
        <f ca="1">+E13*K13</f>
        <v>2263</v>
      </c>
      <c r="O13">
        <f ca="1">+J13</f>
        <v>73</v>
      </c>
      <c r="P13">
        <f ca="1">+Q13/O13</f>
        <v>3.1E-2</v>
      </c>
      <c r="Q13" s="3">
        <f ca="1">+L13/1000</f>
        <v>2.2629999999999999</v>
      </c>
      <c r="R13">
        <f t="shared" ca="1" si="11"/>
        <v>219</v>
      </c>
      <c r="S13">
        <f t="shared" ca="1" si="12"/>
        <v>73</v>
      </c>
      <c r="T13">
        <f t="shared" ca="1" si="13"/>
        <v>73</v>
      </c>
      <c r="U13">
        <f t="shared" ca="1" si="14"/>
        <v>0</v>
      </c>
      <c r="W13" s="7">
        <f t="shared" ca="1" si="15"/>
        <v>3</v>
      </c>
      <c r="X13" s="7">
        <f t="shared" ca="1" si="16"/>
        <v>1</v>
      </c>
      <c r="Y13" s="7">
        <f t="shared" ca="1" si="17"/>
        <v>7</v>
      </c>
      <c r="Z13" s="7">
        <f t="shared" ca="1" si="18"/>
        <v>3</v>
      </c>
      <c r="AA13" s="11">
        <f t="shared" ca="1" si="19"/>
        <v>2</v>
      </c>
      <c r="AB13" s="11">
        <f t="shared" ca="1" si="20"/>
        <v>2</v>
      </c>
      <c r="AC13" s="11">
        <f ca="1">IF(L13/100=INT(L13/100),"",INT((L13-AA13*1000-AB13*100)/10))</f>
        <v>6</v>
      </c>
      <c r="AD13" s="9">
        <f t="shared" ca="1" si="51"/>
        <v>3</v>
      </c>
      <c r="AE13" s="7">
        <f t="shared" ca="1" si="23"/>
        <v>2</v>
      </c>
      <c r="AF13" s="7">
        <f t="shared" ca="1" si="24"/>
        <v>1</v>
      </c>
      <c r="AG13" s="7">
        <f t="shared" ca="1" si="25"/>
        <v>9</v>
      </c>
      <c r="AH13" s="7" t="str">
        <f t="shared" ca="1" si="26"/>
        <v/>
      </c>
      <c r="AI13" s="7">
        <f t="shared" ca="1" si="27"/>
        <v>7</v>
      </c>
      <c r="AJ13" s="7">
        <f t="shared" ca="1" si="28"/>
        <v>3</v>
      </c>
      <c r="AK13" s="7" t="str">
        <f t="shared" ca="1" si="29"/>
        <v/>
      </c>
      <c r="AL13" s="7">
        <f t="shared" ca="1" si="30"/>
        <v>7</v>
      </c>
      <c r="AM13" s="7">
        <f t="shared" ca="1" si="31"/>
        <v>3</v>
      </c>
      <c r="AP13" s="6"/>
      <c r="AQ13" s="17">
        <v>10</v>
      </c>
      <c r="AR13" s="51">
        <v>0</v>
      </c>
      <c r="AS13" s="51">
        <v>0</v>
      </c>
      <c r="AT13" s="51">
        <f t="shared" ca="1" si="32"/>
        <v>3</v>
      </c>
      <c r="AU13" s="51">
        <f t="shared" ca="1" si="33"/>
        <v>1</v>
      </c>
      <c r="AV13" s="51" t="s">
        <v>9</v>
      </c>
      <c r="AW13" s="51" t="s">
        <v>9</v>
      </c>
      <c r="AX13" s="29" t="s">
        <v>9</v>
      </c>
      <c r="AY13" s="51">
        <f t="shared" ca="1" si="34"/>
        <v>7</v>
      </c>
      <c r="AZ13" s="52">
        <f t="shared" ca="1" si="35"/>
        <v>3</v>
      </c>
      <c r="BA13" s="51">
        <f t="shared" ca="1" si="36"/>
        <v>2</v>
      </c>
      <c r="BB13" s="51">
        <f t="shared" ca="1" si="37"/>
        <v>2</v>
      </c>
      <c r="BC13" s="51">
        <f t="shared" ca="1" si="38"/>
        <v>6</v>
      </c>
      <c r="BD13" s="51">
        <f t="shared" ca="1" si="39"/>
        <v>3</v>
      </c>
      <c r="BE13" s="51" t="s">
        <v>9</v>
      </c>
      <c r="BF13" s="51" t="s">
        <v>9</v>
      </c>
      <c r="BG13" s="29">
        <f t="shared" ca="1" si="3"/>
        <v>2</v>
      </c>
      <c r="BH13" s="51">
        <f t="shared" ca="1" si="40"/>
        <v>1</v>
      </c>
      <c r="BI13" s="51">
        <f t="shared" ca="1" si="41"/>
        <v>9</v>
      </c>
      <c r="BJ13" s="51" t="s">
        <v>9</v>
      </c>
      <c r="BK13" s="29" t="str">
        <f t="shared" ca="1" si="5"/>
        <v/>
      </c>
      <c r="BL13" s="51">
        <f t="shared" ca="1" si="6"/>
        <v>7</v>
      </c>
      <c r="BM13" s="51">
        <f t="shared" ca="1" si="7"/>
        <v>3</v>
      </c>
      <c r="BN13" s="52" t="s">
        <v>9</v>
      </c>
      <c r="BO13" s="51" t="str">
        <f t="shared" ca="1" si="8"/>
        <v/>
      </c>
      <c r="BP13" s="51">
        <f t="shared" ca="1" si="9"/>
        <v>7</v>
      </c>
      <c r="BQ13" s="51">
        <f t="shared" ca="1" si="10"/>
        <v>3</v>
      </c>
      <c r="BR13" s="51" t="s">
        <v>9</v>
      </c>
      <c r="BS13" s="17" t="s">
        <v>13</v>
      </c>
      <c r="BT13" s="15" t="s">
        <v>17</v>
      </c>
      <c r="BU13" s="15" t="s">
        <v>17</v>
      </c>
      <c r="BV13" s="16" t="s">
        <v>17</v>
      </c>
      <c r="BW13" s="15" t="s">
        <v>17</v>
      </c>
      <c r="BX13" s="15" t="s">
        <v>17</v>
      </c>
      <c r="BY13" s="17" t="s">
        <v>14</v>
      </c>
      <c r="BZ13" s="15" t="s">
        <v>16</v>
      </c>
      <c r="CA13" s="16" t="s">
        <v>16</v>
      </c>
      <c r="CB13" s="14" t="s">
        <v>9</v>
      </c>
      <c r="CC13" s="14" t="s">
        <v>9</v>
      </c>
      <c r="CD13" s="14" t="s">
        <v>9</v>
      </c>
      <c r="CE13" s="14" t="s">
        <v>9</v>
      </c>
      <c r="CF13" s="14" t="s">
        <v>9</v>
      </c>
      <c r="CG13" s="5" t="s">
        <v>9</v>
      </c>
      <c r="CH13" s="5" t="s">
        <v>9</v>
      </c>
      <c r="CI13" s="5" t="s">
        <v>9</v>
      </c>
      <c r="CJ13" s="5" t="s">
        <v>9</v>
      </c>
      <c r="CK13" s="5" t="s">
        <v>9</v>
      </c>
      <c r="CL13" s="5" t="s">
        <v>9</v>
      </c>
      <c r="CM13" s="5" t="s">
        <v>9</v>
      </c>
      <c r="CN13" s="5" t="s">
        <v>9</v>
      </c>
      <c r="CO13" s="5" t="s">
        <v>9</v>
      </c>
    </row>
    <row r="14" spans="1:93" x14ac:dyDescent="0.15">
      <c r="A14">
        <v>11</v>
      </c>
      <c r="B14">
        <f t="shared" ca="1" si="42"/>
        <v>5</v>
      </c>
      <c r="C14">
        <f t="shared" ca="1" si="42"/>
        <v>6</v>
      </c>
      <c r="E14">
        <f t="shared" ref="E14:E15" ca="1" si="60">+B14*10+C14</f>
        <v>56</v>
      </c>
      <c r="G14">
        <f t="shared" ref="G14:G15" ca="1" si="61">MIN(99,10000/E14)</f>
        <v>99</v>
      </c>
      <c r="H14">
        <f t="shared" ref="H14:H18" ca="1" si="62">MAX(11,1100/E14)</f>
        <v>19.642857142857142</v>
      </c>
      <c r="I14">
        <f t="shared" ca="1" si="45"/>
        <v>32</v>
      </c>
      <c r="J14">
        <f t="shared" ref="J14:J15" ca="1" si="63">+E14</f>
        <v>56</v>
      </c>
      <c r="K14">
        <f t="shared" ref="K14:K15" ca="1" si="64">IF(MOD(I14,10)=0,I14+1,I14)</f>
        <v>32</v>
      </c>
      <c r="L14">
        <f t="shared" ref="L14:L15" ca="1" si="65">+E14*K14</f>
        <v>1792</v>
      </c>
      <c r="O14">
        <f ca="1">+J14/10</f>
        <v>5.6</v>
      </c>
      <c r="P14">
        <f t="shared" ca="1" si="49"/>
        <v>0.32</v>
      </c>
      <c r="Q14" s="3">
        <f t="shared" ref="Q14:Q15" ca="1" si="66">+L14/1000</f>
        <v>1.792</v>
      </c>
      <c r="R14">
        <f t="shared" ca="1" si="11"/>
        <v>168</v>
      </c>
      <c r="S14">
        <f t="shared" ca="1" si="12"/>
        <v>112</v>
      </c>
      <c r="T14">
        <f t="shared" ca="1" si="13"/>
        <v>112</v>
      </c>
      <c r="U14">
        <f t="shared" ca="1" si="14"/>
        <v>0</v>
      </c>
      <c r="W14" s="7">
        <f t="shared" ca="1" si="15"/>
        <v>3</v>
      </c>
      <c r="X14" s="7">
        <f t="shared" ca="1" si="16"/>
        <v>2</v>
      </c>
      <c r="Y14" s="7">
        <f t="shared" ca="1" si="17"/>
        <v>5</v>
      </c>
      <c r="Z14" s="7">
        <f t="shared" ca="1" si="18"/>
        <v>6</v>
      </c>
      <c r="AA14" s="11">
        <f t="shared" ca="1" si="19"/>
        <v>1</v>
      </c>
      <c r="AB14" s="11">
        <f t="shared" ca="1" si="20"/>
        <v>7</v>
      </c>
      <c r="AC14" s="11">
        <f t="shared" ca="1" si="21"/>
        <v>9</v>
      </c>
      <c r="AD14" s="9">
        <f t="shared" ca="1" si="51"/>
        <v>2</v>
      </c>
      <c r="AE14" s="7">
        <f t="shared" ca="1" si="23"/>
        <v>1</v>
      </c>
      <c r="AF14" s="7">
        <f t="shared" ca="1" si="24"/>
        <v>6</v>
      </c>
      <c r="AG14" s="7">
        <f t="shared" ca="1" si="25"/>
        <v>8</v>
      </c>
      <c r="AH14" s="7">
        <f t="shared" ca="1" si="26"/>
        <v>1</v>
      </c>
      <c r="AI14" s="7">
        <f t="shared" ca="1" si="27"/>
        <v>1</v>
      </c>
      <c r="AJ14" s="7">
        <f t="shared" ca="1" si="28"/>
        <v>2</v>
      </c>
      <c r="AK14" s="7">
        <f t="shared" ca="1" si="29"/>
        <v>1</v>
      </c>
      <c r="AL14" s="7">
        <f t="shared" ca="1" si="30"/>
        <v>1</v>
      </c>
      <c r="AM14" s="7">
        <f t="shared" ca="1" si="31"/>
        <v>2</v>
      </c>
      <c r="AP14" s="6"/>
      <c r="AQ14" s="17">
        <v>11</v>
      </c>
      <c r="AR14" s="51" t="s">
        <v>9</v>
      </c>
      <c r="AS14" s="51">
        <v>0</v>
      </c>
      <c r="AT14" s="51">
        <f t="shared" ca="1" si="32"/>
        <v>3</v>
      </c>
      <c r="AU14" s="51">
        <f t="shared" ca="1" si="33"/>
        <v>2</v>
      </c>
      <c r="AV14" s="51" t="s">
        <v>9</v>
      </c>
      <c r="AW14" s="51" t="s">
        <v>9</v>
      </c>
      <c r="AX14" s="29" t="s">
        <v>9</v>
      </c>
      <c r="AY14" s="51">
        <f t="shared" ca="1" si="34"/>
        <v>5</v>
      </c>
      <c r="AZ14" s="52">
        <f t="shared" ca="1" si="35"/>
        <v>6</v>
      </c>
      <c r="BA14" s="51">
        <f t="shared" ca="1" si="36"/>
        <v>1</v>
      </c>
      <c r="BB14" s="51">
        <f t="shared" ca="1" si="37"/>
        <v>7</v>
      </c>
      <c r="BC14" s="51">
        <f t="shared" ca="1" si="38"/>
        <v>9</v>
      </c>
      <c r="BD14" s="51">
        <f t="shared" ca="1" si="39"/>
        <v>2</v>
      </c>
      <c r="BE14" s="51" t="s">
        <v>9</v>
      </c>
      <c r="BF14" s="51" t="s">
        <v>9</v>
      </c>
      <c r="BG14" s="29">
        <f t="shared" ca="1" si="3"/>
        <v>1</v>
      </c>
      <c r="BH14" s="51">
        <f t="shared" ca="1" si="40"/>
        <v>6</v>
      </c>
      <c r="BI14" s="51">
        <f t="shared" ca="1" si="41"/>
        <v>8</v>
      </c>
      <c r="BJ14" s="51" t="s">
        <v>9</v>
      </c>
      <c r="BK14" s="29">
        <f t="shared" ca="1" si="5"/>
        <v>1</v>
      </c>
      <c r="BL14" s="51">
        <f t="shared" ca="1" si="6"/>
        <v>1</v>
      </c>
      <c r="BM14" s="51">
        <f t="shared" ca="1" si="7"/>
        <v>2</v>
      </c>
      <c r="BN14" s="52" t="s">
        <v>9</v>
      </c>
      <c r="BO14" s="51">
        <f t="shared" ca="1" si="8"/>
        <v>1</v>
      </c>
      <c r="BP14" s="51">
        <f t="shared" ca="1" si="9"/>
        <v>1</v>
      </c>
      <c r="BQ14" s="51">
        <f t="shared" ca="1" si="10"/>
        <v>2</v>
      </c>
      <c r="BR14" s="51" t="s">
        <v>9</v>
      </c>
      <c r="BS14" s="17" t="s">
        <v>17</v>
      </c>
      <c r="BT14" s="15" t="s">
        <v>13</v>
      </c>
      <c r="BU14" s="15" t="s">
        <v>17</v>
      </c>
      <c r="BV14" s="16" t="s">
        <v>17</v>
      </c>
      <c r="BW14" s="15" t="s">
        <v>17</v>
      </c>
      <c r="BX14" s="15" t="s">
        <v>14</v>
      </c>
      <c r="BY14" s="17" t="s">
        <v>14</v>
      </c>
      <c r="BZ14" s="15" t="s">
        <v>16</v>
      </c>
      <c r="CA14" s="16" t="s">
        <v>16</v>
      </c>
      <c r="CB14" s="14" t="s">
        <v>9</v>
      </c>
      <c r="CC14" s="14" t="s">
        <v>9</v>
      </c>
      <c r="CD14" s="14" t="s">
        <v>9</v>
      </c>
      <c r="CE14" s="14" t="s">
        <v>9</v>
      </c>
      <c r="CF14" s="14" t="s">
        <v>9</v>
      </c>
      <c r="CG14" s="5" t="s">
        <v>9</v>
      </c>
      <c r="CH14" s="5" t="s">
        <v>9</v>
      </c>
      <c r="CI14" s="5" t="s">
        <v>9</v>
      </c>
      <c r="CJ14" s="5" t="s">
        <v>9</v>
      </c>
      <c r="CK14" s="5" t="s">
        <v>9</v>
      </c>
      <c r="CL14" s="5" t="s">
        <v>9</v>
      </c>
      <c r="CM14" s="5" t="s">
        <v>9</v>
      </c>
      <c r="CN14" s="5" t="s">
        <v>9</v>
      </c>
      <c r="CO14" s="5" t="s">
        <v>9</v>
      </c>
    </row>
    <row r="15" spans="1:93" x14ac:dyDescent="0.15">
      <c r="A15">
        <v>12</v>
      </c>
      <c r="B15">
        <f t="shared" ca="1" si="42"/>
        <v>3</v>
      </c>
      <c r="C15">
        <f t="shared" ca="1" si="42"/>
        <v>4</v>
      </c>
      <c r="E15">
        <f t="shared" ca="1" si="60"/>
        <v>34</v>
      </c>
      <c r="G15">
        <f t="shared" ca="1" si="61"/>
        <v>99</v>
      </c>
      <c r="H15">
        <f t="shared" ca="1" si="62"/>
        <v>32.352941176470587</v>
      </c>
      <c r="I15">
        <f t="shared" ca="1" si="45"/>
        <v>51</v>
      </c>
      <c r="J15">
        <f t="shared" ca="1" si="63"/>
        <v>34</v>
      </c>
      <c r="K15">
        <f t="shared" ca="1" si="64"/>
        <v>51</v>
      </c>
      <c r="L15">
        <f t="shared" ca="1" si="65"/>
        <v>1734</v>
      </c>
      <c r="O15">
        <f ca="1">+J15/100</f>
        <v>0.34</v>
      </c>
      <c r="P15">
        <f t="shared" ca="1" si="49"/>
        <v>5.0999999999999996</v>
      </c>
      <c r="Q15" s="3">
        <f t="shared" ca="1" si="66"/>
        <v>1.734</v>
      </c>
      <c r="R15">
        <f t="shared" ca="1" si="11"/>
        <v>170</v>
      </c>
      <c r="S15">
        <f t="shared" ca="1" si="12"/>
        <v>34</v>
      </c>
      <c r="T15">
        <f t="shared" ca="1" si="13"/>
        <v>34</v>
      </c>
      <c r="U15">
        <f t="shared" ca="1" si="14"/>
        <v>0</v>
      </c>
      <c r="W15" s="7">
        <f t="shared" ca="1" si="15"/>
        <v>5</v>
      </c>
      <c r="X15" s="7">
        <f t="shared" ca="1" si="16"/>
        <v>1</v>
      </c>
      <c r="Y15" s="7">
        <f t="shared" ca="1" si="17"/>
        <v>3</v>
      </c>
      <c r="Z15" s="7">
        <f t="shared" ca="1" si="18"/>
        <v>4</v>
      </c>
      <c r="AA15" s="11">
        <f t="shared" ca="1" si="19"/>
        <v>1</v>
      </c>
      <c r="AB15" s="11">
        <f t="shared" ca="1" si="20"/>
        <v>7</v>
      </c>
      <c r="AC15" s="11">
        <f t="shared" ca="1" si="21"/>
        <v>3</v>
      </c>
      <c r="AD15" s="9">
        <f t="shared" ca="1" si="51"/>
        <v>4</v>
      </c>
      <c r="AE15" s="7">
        <f t="shared" ca="1" si="23"/>
        <v>1</v>
      </c>
      <c r="AF15" s="7">
        <f t="shared" ca="1" si="24"/>
        <v>7</v>
      </c>
      <c r="AG15" s="7">
        <f t="shared" ca="1" si="25"/>
        <v>0</v>
      </c>
      <c r="AH15" s="7" t="str">
        <f t="shared" ca="1" si="26"/>
        <v/>
      </c>
      <c r="AI15" s="7">
        <f t="shared" ca="1" si="27"/>
        <v>3</v>
      </c>
      <c r="AJ15" s="7">
        <f t="shared" ca="1" si="28"/>
        <v>4</v>
      </c>
      <c r="AK15" s="7" t="str">
        <f t="shared" ca="1" si="29"/>
        <v/>
      </c>
      <c r="AL15" s="7">
        <f t="shared" ca="1" si="30"/>
        <v>3</v>
      </c>
      <c r="AM15" s="7">
        <f t="shared" ca="1" si="31"/>
        <v>4</v>
      </c>
      <c r="AP15" s="6"/>
      <c r="AQ15" s="17">
        <v>12</v>
      </c>
      <c r="AR15" s="51" t="s">
        <v>9</v>
      </c>
      <c r="AS15" s="51" t="s">
        <v>9</v>
      </c>
      <c r="AT15" s="51">
        <f t="shared" ref="AT15" ca="1" si="67">+W15</f>
        <v>5</v>
      </c>
      <c r="AU15" s="51">
        <f t="shared" ref="AU15" ca="1" si="68">+X15</f>
        <v>1</v>
      </c>
      <c r="AV15" s="51" t="s">
        <v>9</v>
      </c>
      <c r="AW15" s="51" t="s">
        <v>9</v>
      </c>
      <c r="AX15" s="29">
        <v>0</v>
      </c>
      <c r="AY15" s="51">
        <f t="shared" ca="1" si="34"/>
        <v>3</v>
      </c>
      <c r="AZ15" s="52">
        <f t="shared" ca="1" si="35"/>
        <v>4</v>
      </c>
      <c r="BA15" s="51">
        <f t="shared" ca="1" si="36"/>
        <v>1</v>
      </c>
      <c r="BB15" s="51">
        <f t="shared" ca="1" si="37"/>
        <v>7</v>
      </c>
      <c r="BC15" s="51">
        <f t="shared" ca="1" si="38"/>
        <v>3</v>
      </c>
      <c r="BD15" s="51">
        <f t="shared" ca="1" si="39"/>
        <v>4</v>
      </c>
      <c r="BE15" s="51" t="s">
        <v>9</v>
      </c>
      <c r="BF15" s="51" t="s">
        <v>9</v>
      </c>
      <c r="BG15" s="29">
        <f t="shared" ca="1" si="3"/>
        <v>1</v>
      </c>
      <c r="BH15" s="51">
        <f t="shared" ca="1" si="40"/>
        <v>7</v>
      </c>
      <c r="BI15" s="51">
        <f t="shared" ca="1" si="41"/>
        <v>0</v>
      </c>
      <c r="BJ15" s="51" t="s">
        <v>9</v>
      </c>
      <c r="BK15" s="29" t="str">
        <f t="shared" ca="1" si="5"/>
        <v/>
      </c>
      <c r="BL15" s="51">
        <f t="shared" ca="1" si="6"/>
        <v>3</v>
      </c>
      <c r="BM15" s="51">
        <f t="shared" ca="1" si="7"/>
        <v>4</v>
      </c>
      <c r="BN15" s="52" t="s">
        <v>9</v>
      </c>
      <c r="BO15" s="51" t="str">
        <f t="shared" ca="1" si="8"/>
        <v/>
      </c>
      <c r="BP15" s="51">
        <f t="shared" ca="1" si="9"/>
        <v>3</v>
      </c>
      <c r="BQ15" s="51">
        <f t="shared" ca="1" si="10"/>
        <v>4</v>
      </c>
      <c r="BR15" s="51" t="s">
        <v>9</v>
      </c>
      <c r="BS15" s="17" t="s">
        <v>17</v>
      </c>
      <c r="BT15" s="15" t="s">
        <v>17</v>
      </c>
      <c r="BU15" s="15" t="s">
        <v>13</v>
      </c>
      <c r="BV15" s="16" t="s">
        <v>17</v>
      </c>
      <c r="BW15" s="15" t="s">
        <v>14</v>
      </c>
      <c r="BX15" s="15" t="s">
        <v>17</v>
      </c>
      <c r="BY15" s="17" t="s">
        <v>14</v>
      </c>
      <c r="BZ15" s="15" t="s">
        <v>16</v>
      </c>
      <c r="CA15" s="16" t="s">
        <v>16</v>
      </c>
      <c r="CB15" s="14" t="s">
        <v>9</v>
      </c>
      <c r="CC15" s="14" t="s">
        <v>9</v>
      </c>
      <c r="CD15" s="14" t="s">
        <v>9</v>
      </c>
      <c r="CE15" s="14" t="s">
        <v>9</v>
      </c>
      <c r="CF15" s="14" t="s">
        <v>9</v>
      </c>
      <c r="CG15" s="5" t="s">
        <v>9</v>
      </c>
      <c r="CH15" s="5" t="s">
        <v>9</v>
      </c>
      <c r="CI15" s="5" t="s">
        <v>9</v>
      </c>
      <c r="CJ15" s="5" t="s">
        <v>9</v>
      </c>
      <c r="CK15" s="5" t="s">
        <v>9</v>
      </c>
      <c r="CL15" s="5" t="s">
        <v>9</v>
      </c>
      <c r="CM15" s="5" t="s">
        <v>9</v>
      </c>
      <c r="CN15" s="5" t="s">
        <v>9</v>
      </c>
      <c r="CO15" s="5" t="s">
        <v>9</v>
      </c>
    </row>
    <row r="16" spans="1:93" x14ac:dyDescent="0.15">
      <c r="A16">
        <v>13</v>
      </c>
      <c r="B16">
        <f t="shared" ref="B16:C18" ca="1" si="69">RANDBETWEEN(2,9)</f>
        <v>9</v>
      </c>
      <c r="C16">
        <f t="shared" ca="1" si="69"/>
        <v>3</v>
      </c>
      <c r="E16">
        <f ca="1">+B16*10+C16</f>
        <v>93</v>
      </c>
      <c r="G16">
        <f ca="1">MIN(99,10000/E16)</f>
        <v>99</v>
      </c>
      <c r="H16">
        <f t="shared" ca="1" si="62"/>
        <v>11.827956989247312</v>
      </c>
      <c r="I16">
        <f ca="1">INT(RAND()*(99-H16)+H16)</f>
        <v>64</v>
      </c>
      <c r="J16">
        <f ca="1">+E16</f>
        <v>93</v>
      </c>
      <c r="K16">
        <f ca="1">IF(MOD(I16,10)=0,I16+1,I16)</f>
        <v>64</v>
      </c>
      <c r="L16">
        <f ca="1">+E16*K16</f>
        <v>5952</v>
      </c>
      <c r="O16">
        <f ca="1">+J16*10</f>
        <v>930</v>
      </c>
      <c r="P16">
        <f ca="1">+Q16/O16</f>
        <v>6.4</v>
      </c>
      <c r="Q16">
        <f ca="1">+L16</f>
        <v>5952</v>
      </c>
      <c r="R16">
        <f t="shared" ca="1" si="11"/>
        <v>558</v>
      </c>
      <c r="S16">
        <f t="shared" ca="1" si="12"/>
        <v>372</v>
      </c>
      <c r="T16">
        <f t="shared" ca="1" si="13"/>
        <v>372</v>
      </c>
      <c r="U16">
        <f t="shared" ca="1" si="14"/>
        <v>0</v>
      </c>
      <c r="W16" s="7">
        <f t="shared" ca="1" si="15"/>
        <v>6</v>
      </c>
      <c r="X16" s="7">
        <f t="shared" ca="1" si="16"/>
        <v>4</v>
      </c>
      <c r="Y16" s="7">
        <f t="shared" ca="1" si="17"/>
        <v>9</v>
      </c>
      <c r="Z16" s="7">
        <f t="shared" ca="1" si="18"/>
        <v>3</v>
      </c>
      <c r="AA16" s="12">
        <f t="shared" ca="1" si="19"/>
        <v>5</v>
      </c>
      <c r="AB16" s="12">
        <f t="shared" ca="1" si="20"/>
        <v>9</v>
      </c>
      <c r="AC16" s="12">
        <f t="shared" ca="1" si="21"/>
        <v>5</v>
      </c>
      <c r="AD16" s="12">
        <f t="shared" ca="1" si="22"/>
        <v>2</v>
      </c>
      <c r="AE16" s="7">
        <f t="shared" ca="1" si="23"/>
        <v>5</v>
      </c>
      <c r="AF16" s="7">
        <f t="shared" ca="1" si="24"/>
        <v>5</v>
      </c>
      <c r="AG16" s="7">
        <f t="shared" ca="1" si="25"/>
        <v>8</v>
      </c>
      <c r="AH16" s="7">
        <f t="shared" ca="1" si="26"/>
        <v>3</v>
      </c>
      <c r="AI16" s="7">
        <f t="shared" ca="1" si="27"/>
        <v>7</v>
      </c>
      <c r="AJ16" s="7">
        <f t="shared" ca="1" si="28"/>
        <v>2</v>
      </c>
      <c r="AK16" s="7">
        <f t="shared" ca="1" si="29"/>
        <v>3</v>
      </c>
      <c r="AL16" s="7">
        <f t="shared" ca="1" si="30"/>
        <v>7</v>
      </c>
      <c r="AM16" s="7">
        <f t="shared" ca="1" si="31"/>
        <v>2</v>
      </c>
      <c r="AP16" s="6"/>
      <c r="AQ16" s="17">
        <v>13</v>
      </c>
      <c r="AR16" s="51" t="s">
        <v>9</v>
      </c>
      <c r="AS16" s="51" t="s">
        <v>9</v>
      </c>
      <c r="AT16" s="51" t="s">
        <v>9</v>
      </c>
      <c r="AU16" s="51">
        <f ca="1">+W16</f>
        <v>6</v>
      </c>
      <c r="AV16" s="51">
        <f ca="1">+X16</f>
        <v>4</v>
      </c>
      <c r="AW16" s="51" t="s">
        <v>9</v>
      </c>
      <c r="AX16" s="29">
        <f ca="1">+Y16</f>
        <v>9</v>
      </c>
      <c r="AY16" s="51">
        <f t="shared" ref="AY16:AY18" ca="1" si="70">+Z16</f>
        <v>3</v>
      </c>
      <c r="AZ16" s="52">
        <v>0</v>
      </c>
      <c r="BA16" s="51">
        <f t="shared" ca="1" si="36"/>
        <v>5</v>
      </c>
      <c r="BB16" s="51">
        <f t="shared" ca="1" si="37"/>
        <v>9</v>
      </c>
      <c r="BC16" s="51">
        <f t="shared" ca="1" si="38"/>
        <v>5</v>
      </c>
      <c r="BD16" s="51">
        <f t="shared" ca="1" si="39"/>
        <v>2</v>
      </c>
      <c r="BE16" s="51" t="s">
        <v>9</v>
      </c>
      <c r="BF16" s="51" t="s">
        <v>9</v>
      </c>
      <c r="BG16" s="29">
        <f t="shared" ca="1" si="3"/>
        <v>5</v>
      </c>
      <c r="BH16" s="51">
        <f t="shared" ca="1" si="40"/>
        <v>5</v>
      </c>
      <c r="BI16" s="51">
        <f t="shared" ca="1" si="41"/>
        <v>8</v>
      </c>
      <c r="BJ16" s="51">
        <v>0</v>
      </c>
      <c r="BK16" s="29">
        <f t="shared" ca="1" si="5"/>
        <v>3</v>
      </c>
      <c r="BL16" s="51">
        <f t="shared" ca="1" si="6"/>
        <v>7</v>
      </c>
      <c r="BM16" s="51">
        <f t="shared" ca="1" si="7"/>
        <v>2</v>
      </c>
      <c r="BN16" s="52">
        <v>0</v>
      </c>
      <c r="BO16" s="51">
        <f t="shared" ca="1" si="8"/>
        <v>3</v>
      </c>
      <c r="BP16" s="51">
        <f t="shared" ca="1" si="9"/>
        <v>7</v>
      </c>
      <c r="BQ16" s="51">
        <f t="shared" ca="1" si="10"/>
        <v>2</v>
      </c>
      <c r="BR16" s="51">
        <v>0</v>
      </c>
      <c r="BS16" s="17" t="s">
        <v>17</v>
      </c>
      <c r="BT16" s="15" t="s">
        <v>17</v>
      </c>
      <c r="BU16" s="15" t="s">
        <v>17</v>
      </c>
      <c r="BV16" s="16" t="s">
        <v>13</v>
      </c>
      <c r="BW16" s="15" t="s">
        <v>17</v>
      </c>
      <c r="BX16" s="15" t="s">
        <v>17</v>
      </c>
      <c r="BY16" s="17" t="s">
        <v>16</v>
      </c>
      <c r="BZ16" s="15" t="s">
        <v>16</v>
      </c>
      <c r="CA16" s="16" t="s">
        <v>16</v>
      </c>
      <c r="CB16" s="14" t="s">
        <v>9</v>
      </c>
      <c r="CC16" s="14" t="s">
        <v>9</v>
      </c>
      <c r="CD16" s="14" t="s">
        <v>9</v>
      </c>
      <c r="CE16" s="14" t="s">
        <v>9</v>
      </c>
      <c r="CF16" s="14" t="s">
        <v>9</v>
      </c>
      <c r="CG16" s="5" t="s">
        <v>9</v>
      </c>
      <c r="CH16" s="5" t="s">
        <v>9</v>
      </c>
      <c r="CI16" s="5" t="s">
        <v>9</v>
      </c>
      <c r="CJ16" s="5" t="s">
        <v>9</v>
      </c>
      <c r="CK16" s="5" t="s">
        <v>9</v>
      </c>
      <c r="CL16" s="5" t="s">
        <v>9</v>
      </c>
      <c r="CM16" s="5" t="s">
        <v>9</v>
      </c>
      <c r="CN16" s="5" t="s">
        <v>9</v>
      </c>
      <c r="CO16" s="5" t="s">
        <v>9</v>
      </c>
    </row>
    <row r="17" spans="1:93" x14ac:dyDescent="0.15">
      <c r="A17">
        <v>14</v>
      </c>
      <c r="B17">
        <f t="shared" ca="1" si="69"/>
        <v>4</v>
      </c>
      <c r="C17">
        <f t="shared" ca="1" si="69"/>
        <v>4</v>
      </c>
      <c r="E17">
        <f ca="1">+B17*10+C17</f>
        <v>44</v>
      </c>
      <c r="G17">
        <f ca="1">MIN(99,10000/E17)</f>
        <v>99</v>
      </c>
      <c r="H17">
        <f t="shared" ca="1" si="62"/>
        <v>25</v>
      </c>
      <c r="I17">
        <f ca="1">INT(RAND()*(99-H17)+H17)</f>
        <v>97</v>
      </c>
      <c r="J17">
        <f ca="1">+E17</f>
        <v>44</v>
      </c>
      <c r="K17">
        <f ca="1">IF(MOD(I17,10)=0,I17+1,I17)</f>
        <v>97</v>
      </c>
      <c r="L17">
        <f ca="1">+E17*K17</f>
        <v>4268</v>
      </c>
      <c r="O17">
        <f ca="1">+J17*10</f>
        <v>440</v>
      </c>
      <c r="P17">
        <f ca="1">+Q17/O17</f>
        <v>0.97</v>
      </c>
      <c r="Q17">
        <f ca="1">+L17/10</f>
        <v>426.8</v>
      </c>
      <c r="R17">
        <f t="shared" ca="1" si="11"/>
        <v>396</v>
      </c>
      <c r="S17">
        <f t="shared" ca="1" si="12"/>
        <v>308</v>
      </c>
      <c r="T17">
        <f t="shared" ca="1" si="13"/>
        <v>308</v>
      </c>
      <c r="U17">
        <f t="shared" ca="1" si="14"/>
        <v>0</v>
      </c>
      <c r="W17" s="7">
        <f t="shared" ca="1" si="15"/>
        <v>9</v>
      </c>
      <c r="X17" s="7">
        <f t="shared" ca="1" si="16"/>
        <v>7</v>
      </c>
      <c r="Y17" s="7">
        <f t="shared" ca="1" si="17"/>
        <v>4</v>
      </c>
      <c r="Z17" s="7">
        <f t="shared" ca="1" si="18"/>
        <v>4</v>
      </c>
      <c r="AA17" s="12">
        <f t="shared" ca="1" si="19"/>
        <v>4</v>
      </c>
      <c r="AB17" s="12">
        <f t="shared" ca="1" si="20"/>
        <v>2</v>
      </c>
      <c r="AC17" s="12">
        <f t="shared" ca="1" si="21"/>
        <v>6</v>
      </c>
      <c r="AD17" s="12">
        <f t="shared" ca="1" si="22"/>
        <v>8</v>
      </c>
      <c r="AE17" s="7">
        <f t="shared" ca="1" si="23"/>
        <v>3</v>
      </c>
      <c r="AF17" s="7">
        <f t="shared" ca="1" si="24"/>
        <v>9</v>
      </c>
      <c r="AG17" s="7">
        <f t="shared" ca="1" si="25"/>
        <v>6</v>
      </c>
      <c r="AH17" s="7">
        <f t="shared" ca="1" si="26"/>
        <v>3</v>
      </c>
      <c r="AI17" s="7">
        <f t="shared" ca="1" si="27"/>
        <v>0</v>
      </c>
      <c r="AJ17" s="7">
        <f t="shared" ca="1" si="28"/>
        <v>8</v>
      </c>
      <c r="AK17" s="7">
        <f t="shared" ca="1" si="29"/>
        <v>3</v>
      </c>
      <c r="AL17" s="7">
        <f t="shared" ca="1" si="30"/>
        <v>0</v>
      </c>
      <c r="AM17" s="7">
        <f t="shared" ca="1" si="31"/>
        <v>8</v>
      </c>
      <c r="AP17" s="6"/>
      <c r="AQ17" s="17">
        <v>14</v>
      </c>
      <c r="AR17" s="51" t="s">
        <v>9</v>
      </c>
      <c r="AS17" s="51" t="s">
        <v>9</v>
      </c>
      <c r="AT17" s="51">
        <v>0</v>
      </c>
      <c r="AU17" s="51">
        <f t="shared" ref="AU17:AU18" ca="1" si="71">+W17</f>
        <v>9</v>
      </c>
      <c r="AV17" s="51">
        <f t="shared" ref="AV17:AV18" ca="1" si="72">+X17</f>
        <v>7</v>
      </c>
      <c r="AW17" s="51" t="s">
        <v>9</v>
      </c>
      <c r="AX17" s="29">
        <f t="shared" ref="AX17:AX18" ca="1" si="73">+Y17</f>
        <v>4</v>
      </c>
      <c r="AY17" s="51">
        <f t="shared" ca="1" si="70"/>
        <v>4</v>
      </c>
      <c r="AZ17" s="52">
        <v>0</v>
      </c>
      <c r="BA17" s="51">
        <f t="shared" ca="1" si="36"/>
        <v>4</v>
      </c>
      <c r="BB17" s="51">
        <f t="shared" ca="1" si="37"/>
        <v>2</v>
      </c>
      <c r="BC17" s="51">
        <f t="shared" ca="1" si="38"/>
        <v>6</v>
      </c>
      <c r="BD17" s="51">
        <f t="shared" ca="1" si="39"/>
        <v>8</v>
      </c>
      <c r="BE17" s="51" t="s">
        <v>9</v>
      </c>
      <c r="BF17" s="51" t="s">
        <v>9</v>
      </c>
      <c r="BG17" s="29">
        <f t="shared" ca="1" si="3"/>
        <v>3</v>
      </c>
      <c r="BH17" s="51">
        <f t="shared" ca="1" si="40"/>
        <v>9</v>
      </c>
      <c r="BI17" s="51">
        <f t="shared" ca="1" si="41"/>
        <v>6</v>
      </c>
      <c r="BJ17" s="51">
        <v>0</v>
      </c>
      <c r="BK17" s="29">
        <f t="shared" ca="1" si="5"/>
        <v>3</v>
      </c>
      <c r="BL17" s="51">
        <f t="shared" ca="1" si="6"/>
        <v>0</v>
      </c>
      <c r="BM17" s="51">
        <f t="shared" ca="1" si="7"/>
        <v>8</v>
      </c>
      <c r="BN17" s="52">
        <v>0</v>
      </c>
      <c r="BO17" s="51">
        <f t="shared" ca="1" si="8"/>
        <v>3</v>
      </c>
      <c r="BP17" s="51">
        <f t="shared" ca="1" si="9"/>
        <v>0</v>
      </c>
      <c r="BQ17" s="51">
        <f t="shared" ca="1" si="10"/>
        <v>8</v>
      </c>
      <c r="BR17" s="51">
        <v>0</v>
      </c>
      <c r="BS17" s="17" t="s">
        <v>17</v>
      </c>
      <c r="BT17" s="15" t="s">
        <v>17</v>
      </c>
      <c r="BU17" s="15" t="s">
        <v>13</v>
      </c>
      <c r="BV17" s="16" t="s">
        <v>17</v>
      </c>
      <c r="BW17" s="15" t="s">
        <v>17</v>
      </c>
      <c r="BX17" s="15" t="s">
        <v>17</v>
      </c>
      <c r="BY17" s="17" t="s">
        <v>16</v>
      </c>
      <c r="BZ17" s="15" t="s">
        <v>16</v>
      </c>
      <c r="CA17" s="16" t="str">
        <f ca="1">IF(AD17="","",".")</f>
        <v>.</v>
      </c>
      <c r="CB17" s="14" t="s">
        <v>9</v>
      </c>
      <c r="CC17" s="14" t="s">
        <v>9</v>
      </c>
      <c r="CD17" s="14" t="s">
        <v>9</v>
      </c>
      <c r="CE17" s="14" t="s">
        <v>9</v>
      </c>
      <c r="CF17" s="14" t="s">
        <v>9</v>
      </c>
      <c r="CG17" s="5" t="s">
        <v>9</v>
      </c>
      <c r="CH17" s="5" t="s">
        <v>9</v>
      </c>
      <c r="CI17" s="5" t="s">
        <v>9</v>
      </c>
      <c r="CJ17" s="5" t="s">
        <v>9</v>
      </c>
      <c r="CK17" s="5" t="s">
        <v>9</v>
      </c>
      <c r="CL17" s="5" t="s">
        <v>9</v>
      </c>
      <c r="CM17" s="5" t="s">
        <v>9</v>
      </c>
      <c r="CN17" s="5" t="s">
        <v>9</v>
      </c>
      <c r="CO17" s="5" t="s">
        <v>9</v>
      </c>
    </row>
    <row r="18" spans="1:93" x14ac:dyDescent="0.15">
      <c r="A18">
        <v>15</v>
      </c>
      <c r="B18">
        <f t="shared" ca="1" si="69"/>
        <v>5</v>
      </c>
      <c r="C18">
        <f t="shared" ca="1" si="69"/>
        <v>6</v>
      </c>
      <c r="E18">
        <f ca="1">+B18*10+C18</f>
        <v>56</v>
      </c>
      <c r="G18">
        <f ca="1">MIN(99,10000/E18)</f>
        <v>99</v>
      </c>
      <c r="H18">
        <f t="shared" ca="1" si="62"/>
        <v>19.642857142857142</v>
      </c>
      <c r="I18">
        <f ca="1">INT(RAND()*(99-H18)+H18)</f>
        <v>85</v>
      </c>
      <c r="J18">
        <f ca="1">+E18</f>
        <v>56</v>
      </c>
      <c r="K18">
        <f ca="1">IF(MOD(I18,10)=0,I18+1,I18)</f>
        <v>85</v>
      </c>
      <c r="L18">
        <f ca="1">+E18*K18</f>
        <v>4760</v>
      </c>
      <c r="O18">
        <f ca="1">+J18*10</f>
        <v>560</v>
      </c>
      <c r="P18">
        <f ca="1">+Q18/O18</f>
        <v>8.5000000000000006E-2</v>
      </c>
      <c r="Q18">
        <f ca="1">+L18/100</f>
        <v>47.6</v>
      </c>
      <c r="R18">
        <f t="shared" ca="1" si="11"/>
        <v>448</v>
      </c>
      <c r="S18">
        <f t="shared" ca="1" si="12"/>
        <v>280</v>
      </c>
      <c r="T18">
        <f t="shared" ca="1" si="13"/>
        <v>280</v>
      </c>
      <c r="U18">
        <f t="shared" ca="1" si="14"/>
        <v>0</v>
      </c>
      <c r="W18" s="7">
        <f t="shared" ca="1" si="15"/>
        <v>8</v>
      </c>
      <c r="X18" s="7">
        <f t="shared" ca="1" si="16"/>
        <v>5</v>
      </c>
      <c r="Y18" s="7">
        <f t="shared" ca="1" si="17"/>
        <v>5</v>
      </c>
      <c r="Z18" s="7">
        <f t="shared" ca="1" si="18"/>
        <v>6</v>
      </c>
      <c r="AA18" s="12">
        <f t="shared" ca="1" si="19"/>
        <v>4</v>
      </c>
      <c r="AB18" s="12">
        <f t="shared" ca="1" si="20"/>
        <v>7</v>
      </c>
      <c r="AC18" s="12">
        <f t="shared" ca="1" si="21"/>
        <v>6</v>
      </c>
      <c r="AD18" s="12">
        <f t="shared" ca="1" si="22"/>
        <v>0</v>
      </c>
      <c r="AE18" s="7">
        <f t="shared" ca="1" si="23"/>
        <v>4</v>
      </c>
      <c r="AF18" s="7">
        <f t="shared" ca="1" si="24"/>
        <v>4</v>
      </c>
      <c r="AG18" s="7">
        <f t="shared" ca="1" si="25"/>
        <v>8</v>
      </c>
      <c r="AH18" s="7">
        <f t="shared" ca="1" si="26"/>
        <v>2</v>
      </c>
      <c r="AI18" s="7">
        <f t="shared" ca="1" si="27"/>
        <v>8</v>
      </c>
      <c r="AJ18" s="7">
        <f t="shared" ca="1" si="28"/>
        <v>0</v>
      </c>
      <c r="AK18" s="7">
        <f t="shared" ca="1" si="29"/>
        <v>2</v>
      </c>
      <c r="AL18" s="7">
        <f t="shared" ca="1" si="30"/>
        <v>8</v>
      </c>
      <c r="AM18" s="7">
        <f t="shared" ca="1" si="31"/>
        <v>0</v>
      </c>
      <c r="AP18" s="6"/>
      <c r="AQ18" s="20">
        <v>15</v>
      </c>
      <c r="AR18" s="53" t="s">
        <v>9</v>
      </c>
      <c r="AS18" s="53">
        <v>0</v>
      </c>
      <c r="AT18" s="53">
        <v>0</v>
      </c>
      <c r="AU18" s="53">
        <f t="shared" ca="1" si="71"/>
        <v>8</v>
      </c>
      <c r="AV18" s="53">
        <f t="shared" ca="1" si="72"/>
        <v>5</v>
      </c>
      <c r="AW18" s="53" t="s">
        <v>9</v>
      </c>
      <c r="AX18" s="54">
        <f t="shared" ca="1" si="73"/>
        <v>5</v>
      </c>
      <c r="AY18" s="53">
        <f t="shared" ca="1" si="70"/>
        <v>6</v>
      </c>
      <c r="AZ18" s="55">
        <v>0</v>
      </c>
      <c r="BA18" s="53">
        <f t="shared" ca="1" si="36"/>
        <v>4</v>
      </c>
      <c r="BB18" s="53">
        <f t="shared" ca="1" si="37"/>
        <v>7</v>
      </c>
      <c r="BC18" s="53">
        <f t="shared" ca="1" si="38"/>
        <v>6</v>
      </c>
      <c r="BD18" s="53">
        <f t="shared" ca="1" si="39"/>
        <v>0</v>
      </c>
      <c r="BE18" s="53" t="s">
        <v>9</v>
      </c>
      <c r="BF18" s="53" t="s">
        <v>9</v>
      </c>
      <c r="BG18" s="54">
        <f t="shared" ca="1" si="3"/>
        <v>4</v>
      </c>
      <c r="BH18" s="53">
        <f t="shared" ca="1" si="40"/>
        <v>4</v>
      </c>
      <c r="BI18" s="53">
        <f t="shared" ca="1" si="41"/>
        <v>8</v>
      </c>
      <c r="BJ18" s="53">
        <v>0</v>
      </c>
      <c r="BK18" s="54">
        <f t="shared" ca="1" si="5"/>
        <v>2</v>
      </c>
      <c r="BL18" s="53">
        <f t="shared" ca="1" si="6"/>
        <v>8</v>
      </c>
      <c r="BM18" s="53">
        <f t="shared" ca="1" si="7"/>
        <v>0</v>
      </c>
      <c r="BN18" s="55">
        <v>0</v>
      </c>
      <c r="BO18" s="53">
        <f t="shared" ca="1" si="8"/>
        <v>2</v>
      </c>
      <c r="BP18" s="53">
        <f t="shared" ca="1" si="9"/>
        <v>8</v>
      </c>
      <c r="BQ18" s="53">
        <f t="shared" ca="1" si="10"/>
        <v>0</v>
      </c>
      <c r="BR18" s="53">
        <v>0</v>
      </c>
      <c r="BS18" s="20" t="s">
        <v>17</v>
      </c>
      <c r="BT18" s="18" t="s">
        <v>13</v>
      </c>
      <c r="BU18" s="18" t="s">
        <v>17</v>
      </c>
      <c r="BV18" s="19" t="s">
        <v>17</v>
      </c>
      <c r="BW18" s="18" t="s">
        <v>17</v>
      </c>
      <c r="BX18" s="18" t="s">
        <v>17</v>
      </c>
      <c r="BY18" s="20" t="s">
        <v>17</v>
      </c>
      <c r="BZ18" s="18" t="s">
        <v>14</v>
      </c>
      <c r="CA18" s="19" t="s">
        <v>17</v>
      </c>
      <c r="CB18" s="14" t="s">
        <v>9</v>
      </c>
      <c r="CC18" s="14" t="s">
        <v>9</v>
      </c>
      <c r="CD18" s="14" t="s">
        <v>9</v>
      </c>
      <c r="CE18" s="14" t="s">
        <v>9</v>
      </c>
      <c r="CF18" s="14" t="s">
        <v>9</v>
      </c>
      <c r="CG18" s="5" t="s">
        <v>9</v>
      </c>
      <c r="CH18" s="5" t="s">
        <v>9</v>
      </c>
      <c r="CI18" s="5" t="s">
        <v>9</v>
      </c>
      <c r="CJ18" s="5" t="s">
        <v>9</v>
      </c>
      <c r="CK18" s="5" t="s">
        <v>9</v>
      </c>
      <c r="CL18" s="5" t="s">
        <v>9</v>
      </c>
      <c r="CM18" s="5" t="s">
        <v>9</v>
      </c>
      <c r="CN18" s="5" t="s">
        <v>9</v>
      </c>
      <c r="CO18" s="5" t="s">
        <v>9</v>
      </c>
    </row>
    <row r="19" spans="1:93" x14ac:dyDescent="0.15">
      <c r="AA19" s="12"/>
      <c r="AB19" s="12"/>
      <c r="AC19" s="12"/>
      <c r="AD19" s="12"/>
      <c r="AP19" s="6"/>
      <c r="AQ19" s="6"/>
      <c r="AR19" s="56" t="s">
        <v>2</v>
      </c>
      <c r="AS19" s="57"/>
      <c r="AT19" s="57"/>
      <c r="AU19" s="57"/>
      <c r="AV19" s="57"/>
      <c r="AW19" s="58"/>
      <c r="AX19" s="57" t="s">
        <v>4</v>
      </c>
      <c r="AY19" s="57"/>
      <c r="AZ19" s="57"/>
      <c r="BA19" s="56" t="s">
        <v>3</v>
      </c>
      <c r="BB19" s="57"/>
      <c r="BC19" s="57"/>
      <c r="BD19" s="57"/>
      <c r="BE19" s="57"/>
      <c r="BF19" s="58"/>
      <c r="BG19" s="57" t="s">
        <v>7</v>
      </c>
      <c r="BH19" s="57"/>
      <c r="BI19" s="57"/>
      <c r="BJ19" s="57"/>
      <c r="BK19" s="56" t="s">
        <v>6</v>
      </c>
      <c r="BL19" s="57"/>
      <c r="BM19" s="57"/>
      <c r="BN19" s="58"/>
      <c r="BO19" s="57" t="s">
        <v>8</v>
      </c>
      <c r="BP19" s="57"/>
      <c r="BQ19" s="57"/>
      <c r="BR19" s="57"/>
      <c r="BS19" s="56" t="s">
        <v>10</v>
      </c>
      <c r="BT19" s="57"/>
      <c r="BU19" s="57"/>
      <c r="BV19" s="58"/>
      <c r="BW19" s="59" t="s">
        <v>11</v>
      </c>
      <c r="BX19" s="59"/>
      <c r="BY19" s="56" t="s">
        <v>12</v>
      </c>
      <c r="BZ19" s="57"/>
      <c r="CA19" s="58"/>
      <c r="CB19" s="14"/>
      <c r="CC19" s="14"/>
      <c r="CD19" s="14"/>
      <c r="CE19" s="14"/>
      <c r="CF19" s="14"/>
      <c r="CG19" s="5"/>
      <c r="CH19" s="5"/>
      <c r="CI19" s="5"/>
      <c r="CJ19" s="5"/>
      <c r="CK19" s="5"/>
      <c r="CL19" s="5"/>
      <c r="CM19" s="5"/>
      <c r="CN19" s="5"/>
      <c r="CO19" s="5"/>
    </row>
    <row r="20" spans="1:93" x14ac:dyDescent="0.15">
      <c r="AP20" s="6"/>
      <c r="AQ20" s="48">
        <v>1</v>
      </c>
      <c r="AR20" s="48">
        <v>2</v>
      </c>
      <c r="AS20" s="49">
        <v>3</v>
      </c>
      <c r="AT20" s="49">
        <v>4</v>
      </c>
      <c r="AU20" s="49">
        <v>5</v>
      </c>
      <c r="AV20" s="49">
        <v>6</v>
      </c>
      <c r="AW20" s="50">
        <v>7</v>
      </c>
      <c r="AX20" s="49">
        <v>8</v>
      </c>
      <c r="AY20" s="49">
        <v>9</v>
      </c>
      <c r="AZ20" s="49">
        <v>10</v>
      </c>
      <c r="BA20" s="48">
        <v>11</v>
      </c>
      <c r="BB20" s="49">
        <v>12</v>
      </c>
      <c r="BC20" s="49">
        <v>13</v>
      </c>
      <c r="BD20" s="49">
        <v>14</v>
      </c>
      <c r="BE20" s="49">
        <v>15</v>
      </c>
      <c r="BF20" s="50">
        <v>16</v>
      </c>
      <c r="BG20" s="49">
        <v>17</v>
      </c>
      <c r="BH20" s="49">
        <v>18</v>
      </c>
      <c r="BI20" s="49">
        <v>19</v>
      </c>
      <c r="BJ20" s="49">
        <v>20</v>
      </c>
      <c r="BK20" s="48">
        <v>21</v>
      </c>
      <c r="BL20" s="49">
        <v>22</v>
      </c>
      <c r="BM20" s="49">
        <v>23</v>
      </c>
      <c r="BN20" s="50">
        <v>24</v>
      </c>
      <c r="BO20" s="49">
        <v>25</v>
      </c>
      <c r="BP20" s="49">
        <v>26</v>
      </c>
      <c r="BQ20" s="49">
        <v>27</v>
      </c>
      <c r="BR20" s="49">
        <v>28</v>
      </c>
      <c r="BS20" s="48">
        <v>29</v>
      </c>
      <c r="BT20" s="49">
        <v>30</v>
      </c>
      <c r="BU20" s="49">
        <v>31</v>
      </c>
      <c r="BV20" s="50">
        <v>32</v>
      </c>
      <c r="BW20" s="49">
        <v>33</v>
      </c>
      <c r="BX20" s="49">
        <v>34</v>
      </c>
      <c r="BY20" s="48">
        <v>35</v>
      </c>
      <c r="BZ20" s="49">
        <v>36</v>
      </c>
      <c r="CA20" s="50">
        <v>37</v>
      </c>
      <c r="CB20" s="6"/>
      <c r="CC20" s="6"/>
      <c r="CD20" s="14" t="s">
        <v>9</v>
      </c>
      <c r="CE20" s="14" t="s">
        <v>9</v>
      </c>
      <c r="CF20" s="14" t="s">
        <v>9</v>
      </c>
      <c r="CG20" s="5" t="s">
        <v>9</v>
      </c>
      <c r="CH20" s="5" t="s">
        <v>9</v>
      </c>
      <c r="CI20" s="5" t="s">
        <v>9</v>
      </c>
      <c r="CJ20" s="5" t="s">
        <v>9</v>
      </c>
      <c r="CK20" s="5" t="s">
        <v>9</v>
      </c>
      <c r="CL20" s="5" t="s">
        <v>9</v>
      </c>
      <c r="CM20" s="5" t="s">
        <v>9</v>
      </c>
      <c r="CN20" s="5" t="s">
        <v>9</v>
      </c>
      <c r="CO20" s="5" t="s">
        <v>9</v>
      </c>
    </row>
    <row r="21" spans="1:93" x14ac:dyDescent="0.15">
      <c r="AO21" s="7">
        <f ca="1">RAND()</f>
        <v>0.1133502482655866</v>
      </c>
      <c r="AP21" s="6">
        <f ca="1">RANK(AO21,$AO$21:$AO$35)</f>
        <v>13</v>
      </c>
      <c r="AQ21" s="17">
        <v>1</v>
      </c>
      <c r="AR21" s="29" t="str">
        <f t="shared" ref="AR21:BA32" ca="1" si="74">VLOOKUP($AP21,pa,AR$20)</f>
        <v/>
      </c>
      <c r="AS21" s="51" t="str">
        <f t="shared" ca="1" si="74"/>
        <v/>
      </c>
      <c r="AT21" s="51" t="str">
        <f t="shared" ca="1" si="74"/>
        <v/>
      </c>
      <c r="AU21" s="51">
        <f t="shared" ca="1" si="74"/>
        <v>6</v>
      </c>
      <c r="AV21" s="51">
        <f t="shared" ca="1" si="74"/>
        <v>4</v>
      </c>
      <c r="AW21" s="52" t="str">
        <f t="shared" ca="1" si="74"/>
        <v/>
      </c>
      <c r="AX21" s="51">
        <f t="shared" ca="1" si="74"/>
        <v>9</v>
      </c>
      <c r="AY21" s="51">
        <f t="shared" ca="1" si="74"/>
        <v>3</v>
      </c>
      <c r="AZ21" s="51">
        <f t="shared" ca="1" si="74"/>
        <v>0</v>
      </c>
      <c r="BA21" s="29">
        <f t="shared" ca="1" si="74"/>
        <v>5</v>
      </c>
      <c r="BB21" s="51">
        <f t="shared" ref="BB21:BK32" ca="1" si="75">VLOOKUP($AP21,pa,BB$20)</f>
        <v>9</v>
      </c>
      <c r="BC21" s="51">
        <f t="shared" ca="1" si="75"/>
        <v>5</v>
      </c>
      <c r="BD21" s="51">
        <f t="shared" ca="1" si="75"/>
        <v>2</v>
      </c>
      <c r="BE21" s="51" t="str">
        <f t="shared" ca="1" si="75"/>
        <v/>
      </c>
      <c r="BF21" s="52" t="str">
        <f t="shared" ca="1" si="75"/>
        <v/>
      </c>
      <c r="BG21" s="51">
        <f t="shared" ca="1" si="75"/>
        <v>5</v>
      </c>
      <c r="BH21" s="51">
        <f t="shared" ca="1" si="75"/>
        <v>5</v>
      </c>
      <c r="BI21" s="51">
        <f t="shared" ca="1" si="75"/>
        <v>8</v>
      </c>
      <c r="BJ21" s="51">
        <f t="shared" ca="1" si="75"/>
        <v>0</v>
      </c>
      <c r="BK21" s="29">
        <f t="shared" ca="1" si="75"/>
        <v>3</v>
      </c>
      <c r="BL21" s="51">
        <f t="shared" ref="BL21:BU32" ca="1" si="76">VLOOKUP($AP21,pa,BL$20)</f>
        <v>7</v>
      </c>
      <c r="BM21" s="51">
        <f t="shared" ca="1" si="76"/>
        <v>2</v>
      </c>
      <c r="BN21" s="52">
        <f t="shared" ca="1" si="76"/>
        <v>0</v>
      </c>
      <c r="BO21" s="51">
        <f t="shared" ca="1" si="76"/>
        <v>3</v>
      </c>
      <c r="BP21" s="51">
        <f t="shared" ca="1" si="76"/>
        <v>7</v>
      </c>
      <c r="BQ21" s="51">
        <f t="shared" ca="1" si="76"/>
        <v>2</v>
      </c>
      <c r="BR21" s="51">
        <f t="shared" ca="1" si="76"/>
        <v>0</v>
      </c>
      <c r="BS21" s="29" t="str">
        <f t="shared" ca="1" si="76"/>
        <v xml:space="preserve"> </v>
      </c>
      <c r="BT21" s="51" t="str">
        <f t="shared" ca="1" si="76"/>
        <v xml:space="preserve"> </v>
      </c>
      <c r="BU21" s="51" t="str">
        <f t="shared" ca="1" si="76"/>
        <v xml:space="preserve"> </v>
      </c>
      <c r="BV21" s="52" t="str">
        <f t="shared" ref="BV21:CA32" ca="1" si="77">VLOOKUP($AP21,pa,BV$20)</f>
        <v>.</v>
      </c>
      <c r="BW21" s="51" t="str">
        <f t="shared" ca="1" si="77"/>
        <v xml:space="preserve"> </v>
      </c>
      <c r="BX21" s="51" t="str">
        <f t="shared" ca="1" si="77"/>
        <v xml:space="preserve"> </v>
      </c>
      <c r="BY21" s="29" t="str">
        <f t="shared" ca="1" si="77"/>
        <v xml:space="preserve"> </v>
      </c>
      <c r="BZ21" s="51" t="str">
        <f t="shared" ca="1" si="77"/>
        <v xml:space="preserve"> </v>
      </c>
      <c r="CA21" s="52" t="str">
        <f t="shared" ca="1" si="77"/>
        <v xml:space="preserve"> </v>
      </c>
      <c r="CB21" s="14" t="s">
        <v>9</v>
      </c>
      <c r="CC21" s="14" t="s">
        <v>9</v>
      </c>
      <c r="CD21" s="14" t="s">
        <v>9</v>
      </c>
      <c r="CE21" s="14" t="s">
        <v>9</v>
      </c>
      <c r="CF21" s="14" t="s">
        <v>9</v>
      </c>
      <c r="CG21" s="5" t="s">
        <v>9</v>
      </c>
      <c r="CH21" s="5" t="s">
        <v>9</v>
      </c>
      <c r="CI21" s="5" t="s">
        <v>9</v>
      </c>
      <c r="CJ21" s="5" t="s">
        <v>9</v>
      </c>
      <c r="CK21" s="5" t="s">
        <v>9</v>
      </c>
      <c r="CL21" s="5" t="s">
        <v>9</v>
      </c>
      <c r="CM21" s="5" t="s">
        <v>9</v>
      </c>
      <c r="CN21" s="5" t="s">
        <v>9</v>
      </c>
      <c r="CO21" s="5" t="s">
        <v>9</v>
      </c>
    </row>
    <row r="22" spans="1:93" x14ac:dyDescent="0.15">
      <c r="AO22" s="7">
        <f t="shared" ref="AO22:AO35" ca="1" si="78">RAND()</f>
        <v>0.24969013824504283</v>
      </c>
      <c r="AP22" s="6">
        <f t="shared" ref="AP22:AP32" ca="1" si="79">RANK(AO22,$AO$21:$AO$35)</f>
        <v>10</v>
      </c>
      <c r="AQ22" s="17">
        <v>2</v>
      </c>
      <c r="AR22" s="29">
        <f t="shared" ca="1" si="74"/>
        <v>0</v>
      </c>
      <c r="AS22" s="51">
        <f t="shared" ca="1" si="74"/>
        <v>0</v>
      </c>
      <c r="AT22" s="51">
        <f t="shared" ca="1" si="74"/>
        <v>3</v>
      </c>
      <c r="AU22" s="51">
        <f t="shared" ca="1" si="74"/>
        <v>1</v>
      </c>
      <c r="AV22" s="51" t="str">
        <f t="shared" ca="1" si="74"/>
        <v/>
      </c>
      <c r="AW22" s="52" t="str">
        <f t="shared" ca="1" si="74"/>
        <v/>
      </c>
      <c r="AX22" s="51" t="str">
        <f t="shared" ca="1" si="74"/>
        <v/>
      </c>
      <c r="AY22" s="51">
        <f t="shared" ca="1" si="74"/>
        <v>7</v>
      </c>
      <c r="AZ22" s="51">
        <f t="shared" ca="1" si="74"/>
        <v>3</v>
      </c>
      <c r="BA22" s="29">
        <f t="shared" ca="1" si="74"/>
        <v>2</v>
      </c>
      <c r="BB22" s="51">
        <f t="shared" ca="1" si="75"/>
        <v>2</v>
      </c>
      <c r="BC22" s="51">
        <f t="shared" ca="1" si="75"/>
        <v>6</v>
      </c>
      <c r="BD22" s="51">
        <f t="shared" ca="1" si="75"/>
        <v>3</v>
      </c>
      <c r="BE22" s="51" t="str">
        <f t="shared" ca="1" si="75"/>
        <v/>
      </c>
      <c r="BF22" s="52" t="str">
        <f t="shared" ca="1" si="75"/>
        <v/>
      </c>
      <c r="BG22" s="51">
        <f t="shared" ca="1" si="75"/>
        <v>2</v>
      </c>
      <c r="BH22" s="51">
        <f t="shared" ca="1" si="75"/>
        <v>1</v>
      </c>
      <c r="BI22" s="51">
        <f t="shared" ca="1" si="75"/>
        <v>9</v>
      </c>
      <c r="BJ22" s="51" t="str">
        <f t="shared" ca="1" si="75"/>
        <v/>
      </c>
      <c r="BK22" s="29" t="str">
        <f t="shared" ca="1" si="75"/>
        <v/>
      </c>
      <c r="BL22" s="51">
        <f t="shared" ca="1" si="76"/>
        <v>7</v>
      </c>
      <c r="BM22" s="51">
        <f t="shared" ca="1" si="76"/>
        <v>3</v>
      </c>
      <c r="BN22" s="52" t="str">
        <f t="shared" ca="1" si="76"/>
        <v/>
      </c>
      <c r="BO22" s="51" t="str">
        <f t="shared" ca="1" si="76"/>
        <v/>
      </c>
      <c r="BP22" s="51">
        <f t="shared" ca="1" si="76"/>
        <v>7</v>
      </c>
      <c r="BQ22" s="51">
        <f t="shared" ca="1" si="76"/>
        <v>3</v>
      </c>
      <c r="BR22" s="51" t="str">
        <f t="shared" ca="1" si="76"/>
        <v/>
      </c>
      <c r="BS22" s="29" t="str">
        <f t="shared" ca="1" si="76"/>
        <v>.</v>
      </c>
      <c r="BT22" s="51" t="str">
        <f t="shared" ca="1" si="76"/>
        <v xml:space="preserve"> </v>
      </c>
      <c r="BU22" s="51" t="str">
        <f t="shared" ca="1" si="76"/>
        <v xml:space="preserve"> </v>
      </c>
      <c r="BV22" s="52" t="str">
        <f t="shared" ca="1" si="77"/>
        <v xml:space="preserve"> </v>
      </c>
      <c r="BW22" s="51" t="str">
        <f t="shared" ca="1" si="77"/>
        <v xml:space="preserve"> </v>
      </c>
      <c r="BX22" s="51" t="str">
        <f t="shared" ca="1" si="77"/>
        <v xml:space="preserve"> </v>
      </c>
      <c r="BY22" s="29" t="str">
        <f t="shared" ca="1" si="77"/>
        <v>.</v>
      </c>
      <c r="BZ22" s="51" t="str">
        <f t="shared" ca="1" si="77"/>
        <v xml:space="preserve"> </v>
      </c>
      <c r="CA22" s="52" t="str">
        <f t="shared" ca="1" si="77"/>
        <v xml:space="preserve"> </v>
      </c>
      <c r="CB22" s="14" t="s">
        <v>9</v>
      </c>
      <c r="CC22" s="14" t="s">
        <v>9</v>
      </c>
      <c r="CD22" s="14" t="s">
        <v>9</v>
      </c>
      <c r="CE22" s="14" t="s">
        <v>9</v>
      </c>
      <c r="CF22" s="14" t="s">
        <v>9</v>
      </c>
      <c r="CG22" s="5" t="s">
        <v>9</v>
      </c>
      <c r="CH22" s="5" t="s">
        <v>9</v>
      </c>
      <c r="CI22" s="5" t="s">
        <v>9</v>
      </c>
      <c r="CJ22" s="5" t="s">
        <v>9</v>
      </c>
      <c r="CK22" s="5" t="s">
        <v>9</v>
      </c>
      <c r="CL22" s="5" t="s">
        <v>9</v>
      </c>
      <c r="CM22" s="5" t="s">
        <v>9</v>
      </c>
      <c r="CN22" s="5" t="s">
        <v>9</v>
      </c>
      <c r="CO22" s="5" t="s">
        <v>9</v>
      </c>
    </row>
    <row r="23" spans="1:93" x14ac:dyDescent="0.15">
      <c r="I23">
        <f>1100/99</f>
        <v>11.111111111111111</v>
      </c>
      <c r="AO23" s="7">
        <f t="shared" ca="1" si="78"/>
        <v>0.12544418119623502</v>
      </c>
      <c r="AP23" s="6">
        <f t="shared" ca="1" si="79"/>
        <v>12</v>
      </c>
      <c r="AQ23" s="17">
        <v>3</v>
      </c>
      <c r="AR23" s="29" t="str">
        <f t="shared" ca="1" si="74"/>
        <v/>
      </c>
      <c r="AS23" s="51" t="str">
        <f t="shared" ca="1" si="74"/>
        <v/>
      </c>
      <c r="AT23" s="51">
        <f t="shared" ca="1" si="74"/>
        <v>5</v>
      </c>
      <c r="AU23" s="51">
        <f t="shared" ca="1" si="74"/>
        <v>1</v>
      </c>
      <c r="AV23" s="51" t="str">
        <f t="shared" ca="1" si="74"/>
        <v/>
      </c>
      <c r="AW23" s="52" t="str">
        <f t="shared" ca="1" si="74"/>
        <v/>
      </c>
      <c r="AX23" s="51">
        <f t="shared" ca="1" si="74"/>
        <v>0</v>
      </c>
      <c r="AY23" s="51">
        <f t="shared" ca="1" si="74"/>
        <v>3</v>
      </c>
      <c r="AZ23" s="51">
        <f t="shared" ca="1" si="74"/>
        <v>4</v>
      </c>
      <c r="BA23" s="29">
        <f t="shared" ca="1" si="74"/>
        <v>1</v>
      </c>
      <c r="BB23" s="51">
        <f t="shared" ca="1" si="75"/>
        <v>7</v>
      </c>
      <c r="BC23" s="51">
        <f t="shared" ca="1" si="75"/>
        <v>3</v>
      </c>
      <c r="BD23" s="51">
        <f t="shared" ca="1" si="75"/>
        <v>4</v>
      </c>
      <c r="BE23" s="51" t="str">
        <f t="shared" ca="1" si="75"/>
        <v/>
      </c>
      <c r="BF23" s="52" t="str">
        <f t="shared" ca="1" si="75"/>
        <v/>
      </c>
      <c r="BG23" s="51">
        <f t="shared" ca="1" si="75"/>
        <v>1</v>
      </c>
      <c r="BH23" s="51">
        <f t="shared" ca="1" si="75"/>
        <v>7</v>
      </c>
      <c r="BI23" s="51">
        <f t="shared" ca="1" si="75"/>
        <v>0</v>
      </c>
      <c r="BJ23" s="51" t="str">
        <f t="shared" ca="1" si="75"/>
        <v/>
      </c>
      <c r="BK23" s="29" t="str">
        <f t="shared" ca="1" si="75"/>
        <v/>
      </c>
      <c r="BL23" s="51">
        <f t="shared" ca="1" si="76"/>
        <v>3</v>
      </c>
      <c r="BM23" s="51">
        <f t="shared" ca="1" si="76"/>
        <v>4</v>
      </c>
      <c r="BN23" s="52" t="str">
        <f t="shared" ca="1" si="76"/>
        <v/>
      </c>
      <c r="BO23" s="51" t="str">
        <f t="shared" ca="1" si="76"/>
        <v/>
      </c>
      <c r="BP23" s="51">
        <f t="shared" ca="1" si="76"/>
        <v>3</v>
      </c>
      <c r="BQ23" s="51">
        <f t="shared" ca="1" si="76"/>
        <v>4</v>
      </c>
      <c r="BR23" s="51" t="str">
        <f t="shared" ca="1" si="76"/>
        <v/>
      </c>
      <c r="BS23" s="29" t="str">
        <f t="shared" ca="1" si="76"/>
        <v xml:space="preserve"> </v>
      </c>
      <c r="BT23" s="51" t="str">
        <f t="shared" ca="1" si="76"/>
        <v xml:space="preserve"> </v>
      </c>
      <c r="BU23" s="51" t="str">
        <f t="shared" ca="1" si="76"/>
        <v>.</v>
      </c>
      <c r="BV23" s="52" t="str">
        <f t="shared" ca="1" si="77"/>
        <v xml:space="preserve"> </v>
      </c>
      <c r="BW23" s="51" t="str">
        <f t="shared" ca="1" si="77"/>
        <v>.</v>
      </c>
      <c r="BX23" s="51" t="str">
        <f t="shared" ca="1" si="77"/>
        <v xml:space="preserve"> </v>
      </c>
      <c r="BY23" s="29" t="str">
        <f t="shared" ca="1" si="77"/>
        <v>.</v>
      </c>
      <c r="BZ23" s="51" t="str">
        <f t="shared" ca="1" si="77"/>
        <v xml:space="preserve"> </v>
      </c>
      <c r="CA23" s="52" t="str">
        <f t="shared" ca="1" si="77"/>
        <v xml:space="preserve"> </v>
      </c>
      <c r="CB23" s="14" t="s">
        <v>9</v>
      </c>
      <c r="CC23" s="14" t="s">
        <v>9</v>
      </c>
      <c r="CD23" s="14" t="s">
        <v>9</v>
      </c>
      <c r="CE23" s="14" t="s">
        <v>9</v>
      </c>
      <c r="CF23" s="14" t="s">
        <v>9</v>
      </c>
      <c r="CG23" s="5" t="s">
        <v>9</v>
      </c>
      <c r="CH23" s="5" t="s">
        <v>9</v>
      </c>
      <c r="CI23" s="5" t="s">
        <v>9</v>
      </c>
      <c r="CJ23" s="5" t="s">
        <v>9</v>
      </c>
      <c r="CK23" s="5" t="s">
        <v>9</v>
      </c>
      <c r="CL23" s="5" t="s">
        <v>9</v>
      </c>
      <c r="CM23" s="5" t="s">
        <v>9</v>
      </c>
      <c r="CN23" s="5" t="s">
        <v>9</v>
      </c>
      <c r="CO23" s="5" t="s">
        <v>9</v>
      </c>
    </row>
    <row r="24" spans="1:93" x14ac:dyDescent="0.15">
      <c r="AO24" s="7">
        <f t="shared" ca="1" si="78"/>
        <v>0.67544902767295412</v>
      </c>
      <c r="AP24" s="6">
        <f t="shared" ca="1" si="79"/>
        <v>3</v>
      </c>
      <c r="AQ24" s="17">
        <v>4</v>
      </c>
      <c r="AR24" s="29" t="str">
        <f t="shared" ca="1" si="74"/>
        <v/>
      </c>
      <c r="AS24" s="51" t="str">
        <f t="shared" ca="1" si="74"/>
        <v/>
      </c>
      <c r="AT24" s="51">
        <f t="shared" ca="1" si="74"/>
        <v>2</v>
      </c>
      <c r="AU24" s="51">
        <f t="shared" ca="1" si="74"/>
        <v>4</v>
      </c>
      <c r="AV24" s="51">
        <f t="shared" ca="1" si="74"/>
        <v>0</v>
      </c>
      <c r="AW24" s="52">
        <f t="shared" ca="1" si="74"/>
        <v>0</v>
      </c>
      <c r="AX24" s="51">
        <f t="shared" ca="1" si="74"/>
        <v>0</v>
      </c>
      <c r="AY24" s="51">
        <f t="shared" ca="1" si="74"/>
        <v>8</v>
      </c>
      <c r="AZ24" s="51">
        <f t="shared" ca="1" si="74"/>
        <v>8</v>
      </c>
      <c r="BA24" s="29">
        <f t="shared" ca="1" si="74"/>
        <v>2</v>
      </c>
      <c r="BB24" s="51">
        <f t="shared" ca="1" si="75"/>
        <v>1</v>
      </c>
      <c r="BC24" s="51">
        <f t="shared" ca="1" si="75"/>
        <v>1</v>
      </c>
      <c r="BD24" s="51">
        <f t="shared" ca="1" si="75"/>
        <v>2</v>
      </c>
      <c r="BE24" s="51" t="str">
        <f t="shared" ca="1" si="75"/>
        <v/>
      </c>
      <c r="BF24" s="52" t="str">
        <f t="shared" ca="1" si="75"/>
        <v/>
      </c>
      <c r="BG24" s="51">
        <f t="shared" ca="1" si="75"/>
        <v>1</v>
      </c>
      <c r="BH24" s="51">
        <f t="shared" ca="1" si="75"/>
        <v>7</v>
      </c>
      <c r="BI24" s="51">
        <f t="shared" ca="1" si="75"/>
        <v>6</v>
      </c>
      <c r="BJ24" s="51" t="str">
        <f t="shared" ca="1" si="75"/>
        <v/>
      </c>
      <c r="BK24" s="29">
        <f t="shared" ca="1" si="75"/>
        <v>3</v>
      </c>
      <c r="BL24" s="51">
        <f t="shared" ca="1" si="76"/>
        <v>5</v>
      </c>
      <c r="BM24" s="51">
        <f t="shared" ca="1" si="76"/>
        <v>2</v>
      </c>
      <c r="BN24" s="52" t="str">
        <f t="shared" ca="1" si="76"/>
        <v/>
      </c>
      <c r="BO24" s="51">
        <f t="shared" ca="1" si="76"/>
        <v>3</v>
      </c>
      <c r="BP24" s="51">
        <f t="shared" ca="1" si="76"/>
        <v>5</v>
      </c>
      <c r="BQ24" s="51">
        <f t="shared" ca="1" si="76"/>
        <v>2</v>
      </c>
      <c r="BR24" s="51" t="str">
        <f t="shared" ca="1" si="76"/>
        <v/>
      </c>
      <c r="BS24" s="29" t="str">
        <f t="shared" ca="1" si="76"/>
        <v xml:space="preserve"> </v>
      </c>
      <c r="BT24" s="51" t="str">
        <f t="shared" ca="1" si="76"/>
        <v xml:space="preserve"> </v>
      </c>
      <c r="BU24" s="51" t="str">
        <f t="shared" ca="1" si="76"/>
        <v xml:space="preserve"> </v>
      </c>
      <c r="BV24" s="52" t="str">
        <f t="shared" ca="1" si="77"/>
        <v xml:space="preserve"> </v>
      </c>
      <c r="BW24" s="51" t="str">
        <f t="shared" ca="1" si="77"/>
        <v>.</v>
      </c>
      <c r="BX24" s="51" t="str">
        <f t="shared" ca="1" si="77"/>
        <v xml:space="preserve"> </v>
      </c>
      <c r="BY24" s="29" t="str">
        <f t="shared" ca="1" si="77"/>
        <v xml:space="preserve"> </v>
      </c>
      <c r="BZ24" s="51" t="str">
        <f t="shared" ca="1" si="77"/>
        <v xml:space="preserve"> </v>
      </c>
      <c r="CA24" s="52" t="str">
        <f t="shared" ca="1" si="77"/>
        <v xml:space="preserve"> </v>
      </c>
      <c r="CB24" s="14" t="s">
        <v>9</v>
      </c>
      <c r="CC24" s="14" t="s">
        <v>9</v>
      </c>
      <c r="CD24" s="14" t="s">
        <v>9</v>
      </c>
      <c r="CE24" s="14" t="s">
        <v>9</v>
      </c>
      <c r="CF24" s="14" t="s">
        <v>9</v>
      </c>
      <c r="CG24" s="5" t="s">
        <v>9</v>
      </c>
      <c r="CH24" s="5" t="s">
        <v>9</v>
      </c>
      <c r="CI24" s="5" t="s">
        <v>9</v>
      </c>
      <c r="CJ24" s="5" t="s">
        <v>9</v>
      </c>
      <c r="CK24" s="5" t="s">
        <v>9</v>
      </c>
      <c r="CL24" s="5" t="s">
        <v>9</v>
      </c>
      <c r="CM24" s="5" t="s">
        <v>9</v>
      </c>
      <c r="CN24" s="5" t="s">
        <v>9</v>
      </c>
      <c r="CO24" s="5" t="s">
        <v>9</v>
      </c>
    </row>
    <row r="25" spans="1:93" x14ac:dyDescent="0.15">
      <c r="AO25" s="7">
        <f t="shared" ca="1" si="78"/>
        <v>0.39181466334798065</v>
      </c>
      <c r="AP25" s="6">
        <f t="shared" ca="1" si="79"/>
        <v>8</v>
      </c>
      <c r="AQ25" s="17">
        <v>5</v>
      </c>
      <c r="AR25" s="29" t="str">
        <f t="shared" ca="1" si="74"/>
        <v/>
      </c>
      <c r="AS25" s="51" t="str">
        <f t="shared" ca="1" si="74"/>
        <v/>
      </c>
      <c r="AT25" s="51">
        <f t="shared" ca="1" si="74"/>
        <v>4</v>
      </c>
      <c r="AU25" s="51">
        <f t="shared" ca="1" si="74"/>
        <v>5</v>
      </c>
      <c r="AV25" s="51" t="str">
        <f t="shared" ca="1" si="74"/>
        <v/>
      </c>
      <c r="AW25" s="52" t="str">
        <f t="shared" ca="1" si="74"/>
        <v/>
      </c>
      <c r="AX25" s="51" t="str">
        <f t="shared" ca="1" si="74"/>
        <v/>
      </c>
      <c r="AY25" s="51">
        <f t="shared" ca="1" si="74"/>
        <v>2</v>
      </c>
      <c r="AZ25" s="51">
        <f t="shared" ca="1" si="74"/>
        <v>7</v>
      </c>
      <c r="BA25" s="29">
        <f t="shared" ca="1" si="74"/>
        <v>1</v>
      </c>
      <c r="BB25" s="51">
        <f t="shared" ca="1" si="75"/>
        <v>2</v>
      </c>
      <c r="BC25" s="51">
        <f t="shared" ca="1" si="75"/>
        <v>1</v>
      </c>
      <c r="BD25" s="51">
        <f t="shared" ca="1" si="75"/>
        <v>5</v>
      </c>
      <c r="BE25" s="51" t="str">
        <f t="shared" ca="1" si="75"/>
        <v/>
      </c>
      <c r="BF25" s="52" t="str">
        <f t="shared" ca="1" si="75"/>
        <v/>
      </c>
      <c r="BG25" s="51">
        <f t="shared" ca="1" si="75"/>
        <v>1</v>
      </c>
      <c r="BH25" s="51">
        <f t="shared" ca="1" si="75"/>
        <v>0</v>
      </c>
      <c r="BI25" s="51">
        <f t="shared" ca="1" si="75"/>
        <v>8</v>
      </c>
      <c r="BJ25" s="51" t="str">
        <f t="shared" ca="1" si="75"/>
        <v/>
      </c>
      <c r="BK25" s="29">
        <f t="shared" ca="1" si="75"/>
        <v>1</v>
      </c>
      <c r="BL25" s="51">
        <f t="shared" ca="1" si="76"/>
        <v>3</v>
      </c>
      <c r="BM25" s="51">
        <f t="shared" ca="1" si="76"/>
        <v>5</v>
      </c>
      <c r="BN25" s="52" t="str">
        <f t="shared" ca="1" si="76"/>
        <v/>
      </c>
      <c r="BO25" s="51">
        <f t="shared" ca="1" si="76"/>
        <v>1</v>
      </c>
      <c r="BP25" s="51">
        <f t="shared" ca="1" si="76"/>
        <v>3</v>
      </c>
      <c r="BQ25" s="51">
        <f t="shared" ca="1" si="76"/>
        <v>5</v>
      </c>
      <c r="BR25" s="51" t="str">
        <f t="shared" ca="1" si="76"/>
        <v/>
      </c>
      <c r="BS25" s="29" t="str">
        <f t="shared" ca="1" si="76"/>
        <v xml:space="preserve"> </v>
      </c>
      <c r="BT25" s="51" t="str">
        <f t="shared" ca="1" si="76"/>
        <v xml:space="preserve"> </v>
      </c>
      <c r="BU25" s="51" t="str">
        <f t="shared" ca="1" si="76"/>
        <v>.</v>
      </c>
      <c r="BV25" s="52" t="str">
        <f t="shared" ca="1" si="77"/>
        <v xml:space="preserve"> </v>
      </c>
      <c r="BW25" s="51" t="str">
        <f t="shared" ca="1" si="77"/>
        <v xml:space="preserve"> </v>
      </c>
      <c r="BX25" s="51" t="str">
        <f t="shared" ca="1" si="77"/>
        <v>.</v>
      </c>
      <c r="BY25" s="29" t="str">
        <f t="shared" ca="1" si="77"/>
        <v xml:space="preserve"> </v>
      </c>
      <c r="BZ25" s="51" t="str">
        <f t="shared" ca="1" si="77"/>
        <v>.</v>
      </c>
      <c r="CA25" s="52" t="str">
        <f t="shared" ca="1" si="77"/>
        <v xml:space="preserve"> </v>
      </c>
      <c r="CB25" s="14" t="s">
        <v>9</v>
      </c>
      <c r="CC25" s="14" t="s">
        <v>9</v>
      </c>
      <c r="CD25" s="14" t="s">
        <v>9</v>
      </c>
      <c r="CE25" s="14" t="s">
        <v>9</v>
      </c>
      <c r="CF25" s="14" t="s">
        <v>9</v>
      </c>
      <c r="CG25" s="5" t="s">
        <v>9</v>
      </c>
      <c r="CH25" s="5" t="s">
        <v>9</v>
      </c>
      <c r="CI25" s="5" t="s">
        <v>9</v>
      </c>
      <c r="CJ25" s="5" t="s">
        <v>9</v>
      </c>
      <c r="CK25" s="5" t="s">
        <v>9</v>
      </c>
      <c r="CL25" s="5" t="s">
        <v>9</v>
      </c>
      <c r="CM25" s="5" t="s">
        <v>9</v>
      </c>
      <c r="CN25" s="5" t="s">
        <v>9</v>
      </c>
      <c r="CO25" s="5" t="s">
        <v>9</v>
      </c>
    </row>
    <row r="26" spans="1:93" x14ac:dyDescent="0.15">
      <c r="AO26" s="7">
        <f t="shared" ca="1" si="78"/>
        <v>0.54025864347809338</v>
      </c>
      <c r="AP26" s="6">
        <f t="shared" ca="1" si="79"/>
        <v>7</v>
      </c>
      <c r="AQ26" s="17">
        <v>6</v>
      </c>
      <c r="AR26" s="29" t="str">
        <f t="shared" ca="1" si="74"/>
        <v/>
      </c>
      <c r="AS26" s="51">
        <f t="shared" ca="1" si="74"/>
        <v>0</v>
      </c>
      <c r="AT26" s="51">
        <f t="shared" ca="1" si="74"/>
        <v>9</v>
      </c>
      <c r="AU26" s="51">
        <f t="shared" ca="1" si="74"/>
        <v>5</v>
      </c>
      <c r="AV26" s="51" t="str">
        <f t="shared" ca="1" si="74"/>
        <v/>
      </c>
      <c r="AW26" s="52" t="str">
        <f t="shared" ca="1" si="74"/>
        <v/>
      </c>
      <c r="AX26" s="51" t="str">
        <f t="shared" ca="1" si="74"/>
        <v/>
      </c>
      <c r="AY26" s="51">
        <f t="shared" ca="1" si="74"/>
        <v>8</v>
      </c>
      <c r="AZ26" s="51">
        <f t="shared" ca="1" si="74"/>
        <v>2</v>
      </c>
      <c r="BA26" s="29">
        <f t="shared" ca="1" si="74"/>
        <v>7</v>
      </c>
      <c r="BB26" s="51">
        <f t="shared" ca="1" si="75"/>
        <v>7</v>
      </c>
      <c r="BC26" s="51">
        <f t="shared" ca="1" si="75"/>
        <v>9</v>
      </c>
      <c r="BD26" s="51" t="str">
        <f t="shared" ca="1" si="75"/>
        <v/>
      </c>
      <c r="BE26" s="51" t="str">
        <f t="shared" ca="1" si="75"/>
        <v/>
      </c>
      <c r="BF26" s="52" t="str">
        <f t="shared" ca="1" si="75"/>
        <v/>
      </c>
      <c r="BG26" s="51">
        <f t="shared" ca="1" si="75"/>
        <v>7</v>
      </c>
      <c r="BH26" s="51">
        <f t="shared" ca="1" si="75"/>
        <v>3</v>
      </c>
      <c r="BI26" s="51">
        <f t="shared" ca="1" si="75"/>
        <v>8</v>
      </c>
      <c r="BJ26" s="51" t="str">
        <f t="shared" ca="1" si="75"/>
        <v/>
      </c>
      <c r="BK26" s="29">
        <f t="shared" ca="1" si="75"/>
        <v>4</v>
      </c>
      <c r="BL26" s="51">
        <f t="shared" ca="1" si="76"/>
        <v>1</v>
      </c>
      <c r="BM26" s="51">
        <f t="shared" ca="1" si="76"/>
        <v>0</v>
      </c>
      <c r="BN26" s="52" t="str">
        <f t="shared" ca="1" si="76"/>
        <v/>
      </c>
      <c r="BO26" s="51">
        <f t="shared" ca="1" si="76"/>
        <v>4</v>
      </c>
      <c r="BP26" s="51">
        <f t="shared" ca="1" si="76"/>
        <v>1</v>
      </c>
      <c r="BQ26" s="51">
        <f t="shared" ca="1" si="76"/>
        <v>0</v>
      </c>
      <c r="BR26" s="51" t="str">
        <f t="shared" ca="1" si="76"/>
        <v/>
      </c>
      <c r="BS26" s="29" t="str">
        <f t="shared" ca="1" si="76"/>
        <v xml:space="preserve"> </v>
      </c>
      <c r="BT26" s="51" t="str">
        <f t="shared" ca="1" si="76"/>
        <v>.</v>
      </c>
      <c r="BU26" s="51" t="str">
        <f t="shared" ca="1" si="76"/>
        <v xml:space="preserve"> </v>
      </c>
      <c r="BV26" s="52" t="str">
        <f t="shared" ca="1" si="77"/>
        <v xml:space="preserve"> </v>
      </c>
      <c r="BW26" s="51" t="str">
        <f t="shared" ca="1" si="77"/>
        <v xml:space="preserve"> </v>
      </c>
      <c r="BX26" s="51" t="str">
        <f t="shared" ca="1" si="77"/>
        <v xml:space="preserve"> </v>
      </c>
      <c r="BY26" s="29" t="str">
        <f t="shared" ca="1" si="77"/>
        <v xml:space="preserve"> </v>
      </c>
      <c r="BZ26" s="51" t="str">
        <f t="shared" ca="1" si="77"/>
        <v>.</v>
      </c>
      <c r="CA26" s="52" t="str">
        <f t="shared" ca="1" si="77"/>
        <v xml:space="preserve"> </v>
      </c>
      <c r="CB26" s="14" t="s">
        <v>9</v>
      </c>
      <c r="CC26" s="14" t="s">
        <v>9</v>
      </c>
      <c r="CD26" s="14" t="s">
        <v>9</v>
      </c>
      <c r="CE26" s="14" t="s">
        <v>9</v>
      </c>
      <c r="CF26" s="14" t="s">
        <v>9</v>
      </c>
      <c r="CG26" s="5" t="s">
        <v>9</v>
      </c>
      <c r="CH26" s="5" t="s">
        <v>9</v>
      </c>
      <c r="CI26" s="5" t="s">
        <v>9</v>
      </c>
      <c r="CJ26" s="5" t="s">
        <v>9</v>
      </c>
      <c r="CK26" s="5" t="s">
        <v>9</v>
      </c>
      <c r="CL26" s="5" t="s">
        <v>9</v>
      </c>
      <c r="CM26" s="5" t="s">
        <v>9</v>
      </c>
      <c r="CN26" s="5" t="s">
        <v>9</v>
      </c>
      <c r="CO26" s="5" t="s">
        <v>9</v>
      </c>
    </row>
    <row r="27" spans="1:93" x14ac:dyDescent="0.15">
      <c r="AO27" s="7">
        <f t="shared" ca="1" si="78"/>
        <v>0.10716922413891161</v>
      </c>
      <c r="AP27" s="6">
        <f t="shared" ca="1" si="79"/>
        <v>14</v>
      </c>
      <c r="AQ27" s="17">
        <v>7</v>
      </c>
      <c r="AR27" s="29" t="str">
        <f t="shared" ca="1" si="74"/>
        <v/>
      </c>
      <c r="AS27" s="51" t="str">
        <f t="shared" ca="1" si="74"/>
        <v/>
      </c>
      <c r="AT27" s="51">
        <f t="shared" ca="1" si="74"/>
        <v>0</v>
      </c>
      <c r="AU27" s="51">
        <f t="shared" ca="1" si="74"/>
        <v>9</v>
      </c>
      <c r="AV27" s="51">
        <f t="shared" ca="1" si="74"/>
        <v>7</v>
      </c>
      <c r="AW27" s="52" t="str">
        <f t="shared" ca="1" si="74"/>
        <v/>
      </c>
      <c r="AX27" s="51">
        <f t="shared" ca="1" si="74"/>
        <v>4</v>
      </c>
      <c r="AY27" s="51">
        <f t="shared" ca="1" si="74"/>
        <v>4</v>
      </c>
      <c r="AZ27" s="51">
        <f t="shared" ca="1" si="74"/>
        <v>0</v>
      </c>
      <c r="BA27" s="29">
        <f t="shared" ca="1" si="74"/>
        <v>4</v>
      </c>
      <c r="BB27" s="51">
        <f t="shared" ca="1" si="75"/>
        <v>2</v>
      </c>
      <c r="BC27" s="51">
        <f t="shared" ca="1" si="75"/>
        <v>6</v>
      </c>
      <c r="BD27" s="51">
        <f t="shared" ca="1" si="75"/>
        <v>8</v>
      </c>
      <c r="BE27" s="51" t="str">
        <f t="shared" ca="1" si="75"/>
        <v/>
      </c>
      <c r="BF27" s="52" t="str">
        <f t="shared" ca="1" si="75"/>
        <v/>
      </c>
      <c r="BG27" s="51">
        <f t="shared" ca="1" si="75"/>
        <v>3</v>
      </c>
      <c r="BH27" s="51">
        <f t="shared" ca="1" si="75"/>
        <v>9</v>
      </c>
      <c r="BI27" s="51">
        <f t="shared" ca="1" si="75"/>
        <v>6</v>
      </c>
      <c r="BJ27" s="51">
        <f t="shared" ca="1" si="75"/>
        <v>0</v>
      </c>
      <c r="BK27" s="29">
        <f t="shared" ca="1" si="75"/>
        <v>3</v>
      </c>
      <c r="BL27" s="51">
        <f t="shared" ca="1" si="76"/>
        <v>0</v>
      </c>
      <c r="BM27" s="51">
        <f t="shared" ca="1" si="76"/>
        <v>8</v>
      </c>
      <c r="BN27" s="52">
        <f t="shared" ca="1" si="76"/>
        <v>0</v>
      </c>
      <c r="BO27" s="51">
        <f t="shared" ca="1" si="76"/>
        <v>3</v>
      </c>
      <c r="BP27" s="51">
        <f t="shared" ca="1" si="76"/>
        <v>0</v>
      </c>
      <c r="BQ27" s="51">
        <f t="shared" ca="1" si="76"/>
        <v>8</v>
      </c>
      <c r="BR27" s="51">
        <f t="shared" ca="1" si="76"/>
        <v>0</v>
      </c>
      <c r="BS27" s="29" t="str">
        <f t="shared" ca="1" si="76"/>
        <v xml:space="preserve"> </v>
      </c>
      <c r="BT27" s="51" t="str">
        <f t="shared" ca="1" si="76"/>
        <v xml:space="preserve"> </v>
      </c>
      <c r="BU27" s="51" t="str">
        <f t="shared" ca="1" si="76"/>
        <v>.</v>
      </c>
      <c r="BV27" s="52" t="str">
        <f t="shared" ca="1" si="77"/>
        <v xml:space="preserve"> </v>
      </c>
      <c r="BW27" s="51" t="str">
        <f t="shared" ca="1" si="77"/>
        <v xml:space="preserve"> </v>
      </c>
      <c r="BX27" s="51" t="str">
        <f t="shared" ca="1" si="77"/>
        <v xml:space="preserve"> </v>
      </c>
      <c r="BY27" s="29" t="str">
        <f t="shared" ca="1" si="77"/>
        <v xml:space="preserve"> </v>
      </c>
      <c r="BZ27" s="51" t="str">
        <f t="shared" ca="1" si="77"/>
        <v xml:space="preserve"> </v>
      </c>
      <c r="CA27" s="52" t="str">
        <f t="shared" ca="1" si="77"/>
        <v>.</v>
      </c>
      <c r="CB27" s="14" t="s">
        <v>9</v>
      </c>
      <c r="CC27" s="14" t="s">
        <v>9</v>
      </c>
      <c r="CD27" s="14"/>
      <c r="CE27" s="14" t="s">
        <v>9</v>
      </c>
      <c r="CF27" s="14" t="s">
        <v>9</v>
      </c>
      <c r="CG27" s="5" t="s">
        <v>9</v>
      </c>
      <c r="CH27" s="5" t="s">
        <v>9</v>
      </c>
      <c r="CI27" s="5" t="s">
        <v>9</v>
      </c>
      <c r="CJ27" s="5" t="s">
        <v>9</v>
      </c>
      <c r="CK27" s="5" t="s">
        <v>9</v>
      </c>
      <c r="CL27" s="5" t="s">
        <v>9</v>
      </c>
      <c r="CM27" s="5" t="s">
        <v>9</v>
      </c>
      <c r="CN27" s="5" t="s">
        <v>9</v>
      </c>
      <c r="CO27" s="5" t="s">
        <v>9</v>
      </c>
    </row>
    <row r="28" spans="1:93" x14ac:dyDescent="0.15">
      <c r="AO28" s="7">
        <f t="shared" ca="1" si="78"/>
        <v>0.57063151886581343</v>
      </c>
      <c r="AP28" s="6">
        <f t="shared" ca="1" si="79"/>
        <v>6</v>
      </c>
      <c r="AQ28" s="17">
        <v>8</v>
      </c>
      <c r="AR28" s="29" t="str">
        <f t="shared" ca="1" si="74"/>
        <v/>
      </c>
      <c r="AS28" s="51" t="str">
        <f t="shared" ca="1" si="74"/>
        <v/>
      </c>
      <c r="AT28" s="51">
        <f t="shared" ca="1" si="74"/>
        <v>3</v>
      </c>
      <c r="AU28" s="51">
        <f t="shared" ca="1" si="74"/>
        <v>3</v>
      </c>
      <c r="AV28" s="51">
        <f t="shared" ca="1" si="74"/>
        <v>0</v>
      </c>
      <c r="AW28" s="52" t="str">
        <f t="shared" ca="1" si="74"/>
        <v/>
      </c>
      <c r="AX28" s="51">
        <f t="shared" ca="1" si="74"/>
        <v>0</v>
      </c>
      <c r="AY28" s="51">
        <f t="shared" ca="1" si="74"/>
        <v>6</v>
      </c>
      <c r="AZ28" s="51">
        <f t="shared" ca="1" si="74"/>
        <v>7</v>
      </c>
      <c r="BA28" s="29">
        <f t="shared" ca="1" si="74"/>
        <v>2</v>
      </c>
      <c r="BB28" s="51">
        <f t="shared" ca="1" si="75"/>
        <v>2</v>
      </c>
      <c r="BC28" s="51">
        <f t="shared" ca="1" si="75"/>
        <v>1</v>
      </c>
      <c r="BD28" s="51">
        <f t="shared" ca="1" si="75"/>
        <v>1</v>
      </c>
      <c r="BE28" s="51" t="str">
        <f t="shared" ca="1" si="75"/>
        <v/>
      </c>
      <c r="BF28" s="52" t="str">
        <f t="shared" ca="1" si="75"/>
        <v/>
      </c>
      <c r="BG28" s="51">
        <f t="shared" ca="1" si="75"/>
        <v>2</v>
      </c>
      <c r="BH28" s="51">
        <f t="shared" ca="1" si="75"/>
        <v>0</v>
      </c>
      <c r="BI28" s="51">
        <f t="shared" ca="1" si="75"/>
        <v>1</v>
      </c>
      <c r="BJ28" s="51" t="str">
        <f t="shared" ca="1" si="75"/>
        <v/>
      </c>
      <c r="BK28" s="29">
        <f t="shared" ca="1" si="75"/>
        <v>2</v>
      </c>
      <c r="BL28" s="51">
        <f t="shared" ca="1" si="76"/>
        <v>0</v>
      </c>
      <c r="BM28" s="51">
        <f t="shared" ca="1" si="76"/>
        <v>1</v>
      </c>
      <c r="BN28" s="52" t="str">
        <f t="shared" ca="1" si="76"/>
        <v/>
      </c>
      <c r="BO28" s="51">
        <f t="shared" ca="1" si="76"/>
        <v>2</v>
      </c>
      <c r="BP28" s="51">
        <f t="shared" ca="1" si="76"/>
        <v>0</v>
      </c>
      <c r="BQ28" s="51">
        <f t="shared" ca="1" si="76"/>
        <v>1</v>
      </c>
      <c r="BR28" s="51" t="str">
        <f t="shared" ca="1" si="76"/>
        <v/>
      </c>
      <c r="BS28" s="29" t="str">
        <f t="shared" ca="1" si="76"/>
        <v xml:space="preserve"> </v>
      </c>
      <c r="BT28" s="51" t="str">
        <f t="shared" ca="1" si="76"/>
        <v xml:space="preserve"> </v>
      </c>
      <c r="BU28" s="51" t="str">
        <f t="shared" ca="1" si="76"/>
        <v xml:space="preserve"> </v>
      </c>
      <c r="BV28" s="52" t="str">
        <f t="shared" ca="1" si="77"/>
        <v xml:space="preserve"> </v>
      </c>
      <c r="BW28" s="51" t="str">
        <f t="shared" ca="1" si="77"/>
        <v>.</v>
      </c>
      <c r="BX28" s="51" t="str">
        <f t="shared" ca="1" si="77"/>
        <v xml:space="preserve"> </v>
      </c>
      <c r="BY28" s="29" t="str">
        <f t="shared" ca="1" si="77"/>
        <v xml:space="preserve"> </v>
      </c>
      <c r="BZ28" s="51" t="str">
        <f t="shared" ca="1" si="77"/>
        <v xml:space="preserve"> </v>
      </c>
      <c r="CA28" s="52" t="str">
        <f t="shared" ca="1" si="77"/>
        <v>.</v>
      </c>
      <c r="CB28" s="14" t="s">
        <v>9</v>
      </c>
      <c r="CC28" s="14" t="s">
        <v>9</v>
      </c>
      <c r="CD28" s="14" t="s">
        <v>9</v>
      </c>
      <c r="CE28" s="14" t="s">
        <v>9</v>
      </c>
      <c r="CF28" s="14" t="s">
        <v>9</v>
      </c>
      <c r="CG28" s="5" t="s">
        <v>9</v>
      </c>
      <c r="CH28" s="5" t="s">
        <v>9</v>
      </c>
      <c r="CI28" s="5" t="s">
        <v>9</v>
      </c>
      <c r="CJ28" s="5" t="s">
        <v>9</v>
      </c>
      <c r="CK28" s="5" t="s">
        <v>9</v>
      </c>
      <c r="CL28" s="5" t="s">
        <v>9</v>
      </c>
      <c r="CM28" s="5" t="s">
        <v>9</v>
      </c>
      <c r="CN28" s="5" t="s">
        <v>9</v>
      </c>
      <c r="CO28" s="5" t="s">
        <v>9</v>
      </c>
    </row>
    <row r="29" spans="1:93" x14ac:dyDescent="0.15">
      <c r="AO29" s="7">
        <f t="shared" ca="1" si="78"/>
        <v>0.5870402181511436</v>
      </c>
      <c r="AP29" s="6">
        <f t="shared" ca="1" si="79"/>
        <v>5</v>
      </c>
      <c r="AQ29" s="17">
        <v>9</v>
      </c>
      <c r="AR29" s="29" t="str">
        <f t="shared" ca="1" si="74"/>
        <v/>
      </c>
      <c r="AS29" s="51" t="str">
        <f t="shared" ca="1" si="74"/>
        <v/>
      </c>
      <c r="AT29" s="51">
        <f t="shared" ca="1" si="74"/>
        <v>3</v>
      </c>
      <c r="AU29" s="51">
        <f t="shared" ca="1" si="74"/>
        <v>4</v>
      </c>
      <c r="AV29" s="51" t="str">
        <f t="shared" ca="1" si="74"/>
        <v/>
      </c>
      <c r="AW29" s="52" t="str">
        <f t="shared" ca="1" si="74"/>
        <v/>
      </c>
      <c r="AX29" s="51" t="str">
        <f t="shared" ca="1" si="74"/>
        <v/>
      </c>
      <c r="AY29" s="51">
        <f t="shared" ca="1" si="74"/>
        <v>8</v>
      </c>
      <c r="AZ29" s="51">
        <f t="shared" ca="1" si="74"/>
        <v>2</v>
      </c>
      <c r="BA29" s="29">
        <f t="shared" ca="1" si="74"/>
        <v>2</v>
      </c>
      <c r="BB29" s="51">
        <f t="shared" ca="1" si="75"/>
        <v>7</v>
      </c>
      <c r="BC29" s="51">
        <f t="shared" ca="1" si="75"/>
        <v>8</v>
      </c>
      <c r="BD29" s="51">
        <f t="shared" ca="1" si="75"/>
        <v>8</v>
      </c>
      <c r="BE29" s="51" t="str">
        <f t="shared" ca="1" si="75"/>
        <v/>
      </c>
      <c r="BF29" s="52" t="str">
        <f t="shared" ca="1" si="75"/>
        <v/>
      </c>
      <c r="BG29" s="51">
        <f t="shared" ca="1" si="75"/>
        <v>2</v>
      </c>
      <c r="BH29" s="51">
        <f t="shared" ca="1" si="75"/>
        <v>4</v>
      </c>
      <c r="BI29" s="51">
        <f t="shared" ca="1" si="75"/>
        <v>6</v>
      </c>
      <c r="BJ29" s="51" t="str">
        <f t="shared" ca="1" si="75"/>
        <v/>
      </c>
      <c r="BK29" s="29">
        <f t="shared" ca="1" si="75"/>
        <v>3</v>
      </c>
      <c r="BL29" s="51">
        <f t="shared" ca="1" si="76"/>
        <v>2</v>
      </c>
      <c r="BM29" s="51">
        <f t="shared" ca="1" si="76"/>
        <v>8</v>
      </c>
      <c r="BN29" s="52" t="str">
        <f t="shared" ca="1" si="76"/>
        <v/>
      </c>
      <c r="BO29" s="51">
        <f t="shared" ca="1" si="76"/>
        <v>3</v>
      </c>
      <c r="BP29" s="51">
        <f t="shared" ca="1" si="76"/>
        <v>2</v>
      </c>
      <c r="BQ29" s="51">
        <f t="shared" ca="1" si="76"/>
        <v>8</v>
      </c>
      <c r="BR29" s="51" t="str">
        <f t="shared" ca="1" si="76"/>
        <v/>
      </c>
      <c r="BS29" s="29" t="str">
        <f t="shared" ca="1" si="76"/>
        <v xml:space="preserve"> </v>
      </c>
      <c r="BT29" s="51" t="str">
        <f t="shared" ca="1" si="76"/>
        <v xml:space="preserve"> </v>
      </c>
      <c r="BU29" s="51" t="str">
        <f t="shared" ca="1" si="76"/>
        <v xml:space="preserve"> </v>
      </c>
      <c r="BV29" s="52" t="str">
        <f t="shared" ca="1" si="77"/>
        <v xml:space="preserve"> </v>
      </c>
      <c r="BW29" s="51" t="str">
        <f t="shared" ca="1" si="77"/>
        <v xml:space="preserve"> </v>
      </c>
      <c r="BX29" s="51" t="str">
        <f t="shared" ca="1" si="77"/>
        <v>.</v>
      </c>
      <c r="BY29" s="29" t="str">
        <f t="shared" ca="1" si="77"/>
        <v xml:space="preserve"> </v>
      </c>
      <c r="BZ29" s="51" t="str">
        <f t="shared" ca="1" si="77"/>
        <v xml:space="preserve"> </v>
      </c>
      <c r="CA29" s="52" t="str">
        <f t="shared" ca="1" si="77"/>
        <v>.</v>
      </c>
      <c r="CB29" s="14" t="s">
        <v>9</v>
      </c>
      <c r="CC29" s="14" t="s">
        <v>9</v>
      </c>
      <c r="CD29" s="14" t="s">
        <v>9</v>
      </c>
      <c r="CE29" s="14" t="s">
        <v>9</v>
      </c>
      <c r="CF29" s="14" t="s">
        <v>9</v>
      </c>
      <c r="CG29" s="5" t="s">
        <v>9</v>
      </c>
      <c r="CH29" s="5" t="s">
        <v>9</v>
      </c>
      <c r="CI29" s="5" t="s">
        <v>9</v>
      </c>
      <c r="CJ29" s="5" t="s">
        <v>9</v>
      </c>
      <c r="CK29" s="5" t="s">
        <v>9</v>
      </c>
      <c r="CL29" s="5" t="s">
        <v>9</v>
      </c>
      <c r="CM29" s="5" t="s">
        <v>9</v>
      </c>
      <c r="CN29" s="5" t="s">
        <v>9</v>
      </c>
      <c r="CO29" s="5" t="s">
        <v>9</v>
      </c>
    </row>
    <row r="30" spans="1:93" x14ac:dyDescent="0.15">
      <c r="AO30" s="7">
        <f t="shared" ca="1" si="78"/>
        <v>0.70853227166225996</v>
      </c>
      <c r="AP30" s="6">
        <f t="shared" ca="1" si="79"/>
        <v>2</v>
      </c>
      <c r="AQ30" s="17">
        <v>10</v>
      </c>
      <c r="AR30" s="29" t="str">
        <f t="shared" ca="1" si="74"/>
        <v/>
      </c>
      <c r="AS30" s="51" t="str">
        <f t="shared" ca="1" si="74"/>
        <v/>
      </c>
      <c r="AT30" s="51">
        <f t="shared" ca="1" si="74"/>
        <v>9</v>
      </c>
      <c r="AU30" s="51">
        <f t="shared" ca="1" si="74"/>
        <v>5</v>
      </c>
      <c r="AV30" s="51">
        <f t="shared" ca="1" si="74"/>
        <v>0</v>
      </c>
      <c r="AW30" s="52" t="str">
        <f t="shared" ca="1" si="74"/>
        <v/>
      </c>
      <c r="AX30" s="51" t="str">
        <f t="shared" ca="1" si="74"/>
        <v/>
      </c>
      <c r="AY30" s="51">
        <f t="shared" ca="1" si="74"/>
        <v>2</v>
      </c>
      <c r="AZ30" s="51">
        <f t="shared" ca="1" si="74"/>
        <v>9</v>
      </c>
      <c r="BA30" s="29">
        <f t="shared" ca="1" si="74"/>
        <v>2</v>
      </c>
      <c r="BB30" s="51">
        <f t="shared" ca="1" si="75"/>
        <v>7</v>
      </c>
      <c r="BC30" s="51">
        <f t="shared" ca="1" si="75"/>
        <v>5</v>
      </c>
      <c r="BD30" s="51">
        <f t="shared" ca="1" si="75"/>
        <v>5</v>
      </c>
      <c r="BE30" s="51" t="str">
        <f t="shared" ca="1" si="75"/>
        <v/>
      </c>
      <c r="BF30" s="52" t="str">
        <f t="shared" ca="1" si="75"/>
        <v/>
      </c>
      <c r="BG30" s="51">
        <f t="shared" ca="1" si="75"/>
        <v>2</v>
      </c>
      <c r="BH30" s="51">
        <f t="shared" ca="1" si="75"/>
        <v>6</v>
      </c>
      <c r="BI30" s="51">
        <f t="shared" ca="1" si="75"/>
        <v>1</v>
      </c>
      <c r="BJ30" s="51" t="str">
        <f t="shared" ca="1" si="75"/>
        <v/>
      </c>
      <c r="BK30" s="29">
        <f t="shared" ca="1" si="75"/>
        <v>1</v>
      </c>
      <c r="BL30" s="51">
        <f t="shared" ca="1" si="76"/>
        <v>4</v>
      </c>
      <c r="BM30" s="51">
        <f t="shared" ca="1" si="76"/>
        <v>5</v>
      </c>
      <c r="BN30" s="52" t="str">
        <f t="shared" ca="1" si="76"/>
        <v/>
      </c>
      <c r="BO30" s="51">
        <f t="shared" ca="1" si="76"/>
        <v>1</v>
      </c>
      <c r="BP30" s="51">
        <f t="shared" ca="1" si="76"/>
        <v>4</v>
      </c>
      <c r="BQ30" s="51">
        <f t="shared" ca="1" si="76"/>
        <v>5</v>
      </c>
      <c r="BR30" s="51" t="str">
        <f t="shared" ca="1" si="76"/>
        <v/>
      </c>
      <c r="BS30" s="29" t="str">
        <f t="shared" ca="1" si="76"/>
        <v xml:space="preserve"> </v>
      </c>
      <c r="BT30" s="51" t="str">
        <f t="shared" ca="1" si="76"/>
        <v xml:space="preserve"> </v>
      </c>
      <c r="BU30" s="51" t="str">
        <f t="shared" ca="1" si="76"/>
        <v xml:space="preserve"> </v>
      </c>
      <c r="BV30" s="52" t="str">
        <f t="shared" ca="1" si="77"/>
        <v xml:space="preserve"> </v>
      </c>
      <c r="BW30" s="51" t="str">
        <f t="shared" ca="1" si="77"/>
        <v xml:space="preserve"> </v>
      </c>
      <c r="BX30" s="51" t="str">
        <f t="shared" ca="1" si="77"/>
        <v>.</v>
      </c>
      <c r="BY30" s="29" t="str">
        <f t="shared" ca="1" si="77"/>
        <v xml:space="preserve"> </v>
      </c>
      <c r="BZ30" s="51" t="str">
        <f t="shared" ca="1" si="77"/>
        <v xml:space="preserve"> </v>
      </c>
      <c r="CA30" s="52" t="str">
        <f t="shared" ca="1" si="77"/>
        <v xml:space="preserve"> </v>
      </c>
      <c r="CB30" s="14" t="s">
        <v>9</v>
      </c>
      <c r="CC30" s="14" t="s">
        <v>9</v>
      </c>
      <c r="CD30" s="14" t="s">
        <v>9</v>
      </c>
      <c r="CE30" s="14" t="s">
        <v>9</v>
      </c>
      <c r="CF30" s="14" t="s">
        <v>9</v>
      </c>
      <c r="CG30" s="5" t="s">
        <v>9</v>
      </c>
      <c r="CH30" s="5" t="s">
        <v>9</v>
      </c>
      <c r="CI30" s="5" t="s">
        <v>9</v>
      </c>
      <c r="CJ30" s="5" t="s">
        <v>9</v>
      </c>
      <c r="CK30" s="5" t="s">
        <v>9</v>
      </c>
      <c r="CL30" s="5" t="s">
        <v>9</v>
      </c>
      <c r="CM30" s="5" t="s">
        <v>9</v>
      </c>
      <c r="CN30" s="5" t="s">
        <v>9</v>
      </c>
      <c r="CO30" s="5" t="s">
        <v>9</v>
      </c>
    </row>
    <row r="31" spans="1:93" x14ac:dyDescent="0.15">
      <c r="AO31" s="7">
        <f t="shared" ca="1" si="78"/>
        <v>0.23366460437081171</v>
      </c>
      <c r="AP31" s="6">
        <f t="shared" ca="1" si="79"/>
        <v>11</v>
      </c>
      <c r="AQ31" s="17">
        <v>11</v>
      </c>
      <c r="AR31" s="29" t="str">
        <f t="shared" ca="1" si="74"/>
        <v/>
      </c>
      <c r="AS31" s="51">
        <f t="shared" ca="1" si="74"/>
        <v>0</v>
      </c>
      <c r="AT31" s="51">
        <f t="shared" ca="1" si="74"/>
        <v>3</v>
      </c>
      <c r="AU31" s="51">
        <f t="shared" ca="1" si="74"/>
        <v>2</v>
      </c>
      <c r="AV31" s="51" t="str">
        <f t="shared" ca="1" si="74"/>
        <v/>
      </c>
      <c r="AW31" s="52" t="str">
        <f t="shared" ca="1" si="74"/>
        <v/>
      </c>
      <c r="AX31" s="51" t="str">
        <f t="shared" ca="1" si="74"/>
        <v/>
      </c>
      <c r="AY31" s="51">
        <f t="shared" ca="1" si="74"/>
        <v>5</v>
      </c>
      <c r="AZ31" s="51">
        <f t="shared" ca="1" si="74"/>
        <v>6</v>
      </c>
      <c r="BA31" s="29">
        <f t="shared" ca="1" si="74"/>
        <v>1</v>
      </c>
      <c r="BB31" s="51">
        <f t="shared" ca="1" si="75"/>
        <v>7</v>
      </c>
      <c r="BC31" s="51">
        <f t="shared" ca="1" si="75"/>
        <v>9</v>
      </c>
      <c r="BD31" s="51">
        <f t="shared" ca="1" si="75"/>
        <v>2</v>
      </c>
      <c r="BE31" s="51" t="str">
        <f t="shared" ca="1" si="75"/>
        <v/>
      </c>
      <c r="BF31" s="52" t="str">
        <f t="shared" ca="1" si="75"/>
        <v/>
      </c>
      <c r="BG31" s="51">
        <f t="shared" ca="1" si="75"/>
        <v>1</v>
      </c>
      <c r="BH31" s="51">
        <f t="shared" ca="1" si="75"/>
        <v>6</v>
      </c>
      <c r="BI31" s="51">
        <f t="shared" ca="1" si="75"/>
        <v>8</v>
      </c>
      <c r="BJ31" s="51" t="str">
        <f t="shared" ca="1" si="75"/>
        <v/>
      </c>
      <c r="BK31" s="29">
        <f t="shared" ca="1" si="75"/>
        <v>1</v>
      </c>
      <c r="BL31" s="51">
        <f t="shared" ca="1" si="76"/>
        <v>1</v>
      </c>
      <c r="BM31" s="51">
        <f t="shared" ca="1" si="76"/>
        <v>2</v>
      </c>
      <c r="BN31" s="52" t="str">
        <f t="shared" ca="1" si="76"/>
        <v/>
      </c>
      <c r="BO31" s="51">
        <f t="shared" ca="1" si="76"/>
        <v>1</v>
      </c>
      <c r="BP31" s="51">
        <f t="shared" ca="1" si="76"/>
        <v>1</v>
      </c>
      <c r="BQ31" s="51">
        <f t="shared" ca="1" si="76"/>
        <v>2</v>
      </c>
      <c r="BR31" s="51" t="str">
        <f t="shared" ca="1" si="76"/>
        <v/>
      </c>
      <c r="BS31" s="29" t="str">
        <f t="shared" ca="1" si="76"/>
        <v xml:space="preserve"> </v>
      </c>
      <c r="BT31" s="51" t="str">
        <f t="shared" ca="1" si="76"/>
        <v>.</v>
      </c>
      <c r="BU31" s="51" t="str">
        <f t="shared" ca="1" si="76"/>
        <v xml:space="preserve"> </v>
      </c>
      <c r="BV31" s="52" t="str">
        <f t="shared" ca="1" si="77"/>
        <v xml:space="preserve"> </v>
      </c>
      <c r="BW31" s="51" t="str">
        <f t="shared" ca="1" si="77"/>
        <v xml:space="preserve"> </v>
      </c>
      <c r="BX31" s="51" t="str">
        <f t="shared" ca="1" si="77"/>
        <v>.</v>
      </c>
      <c r="BY31" s="29" t="str">
        <f t="shared" ca="1" si="77"/>
        <v>.</v>
      </c>
      <c r="BZ31" s="51" t="str">
        <f t="shared" ca="1" si="77"/>
        <v xml:space="preserve"> </v>
      </c>
      <c r="CA31" s="52" t="str">
        <f t="shared" ca="1" si="77"/>
        <v xml:space="preserve"> </v>
      </c>
      <c r="CB31" s="14" t="s">
        <v>9</v>
      </c>
      <c r="CC31" s="14" t="s">
        <v>9</v>
      </c>
      <c r="CD31" s="14" t="s">
        <v>9</v>
      </c>
      <c r="CE31" s="14" t="s">
        <v>9</v>
      </c>
      <c r="CF31" s="14" t="s">
        <v>9</v>
      </c>
      <c r="CG31" s="5" t="s">
        <v>9</v>
      </c>
      <c r="CH31" s="5" t="s">
        <v>9</v>
      </c>
      <c r="CI31" s="5" t="s">
        <v>9</v>
      </c>
      <c r="CJ31" s="5" t="s">
        <v>9</v>
      </c>
      <c r="CK31" s="5" t="s">
        <v>9</v>
      </c>
      <c r="CL31" s="5" t="s">
        <v>9</v>
      </c>
      <c r="CM31" s="5" t="s">
        <v>9</v>
      </c>
      <c r="CN31" s="5" t="s">
        <v>9</v>
      </c>
      <c r="CO31" s="5" t="s">
        <v>9</v>
      </c>
    </row>
    <row r="32" spans="1:93" x14ac:dyDescent="0.15">
      <c r="AO32" s="7">
        <f t="shared" ca="1" si="78"/>
        <v>0.58743107317537946</v>
      </c>
      <c r="AP32" s="6">
        <f t="shared" ca="1" si="79"/>
        <v>4</v>
      </c>
      <c r="AQ32" s="20">
        <v>12</v>
      </c>
      <c r="AR32" s="54" t="str">
        <f t="shared" ca="1" si="74"/>
        <v/>
      </c>
      <c r="AS32" s="53" t="str">
        <f t="shared" ca="1" si="74"/>
        <v/>
      </c>
      <c r="AT32" s="53">
        <f t="shared" ca="1" si="74"/>
        <v>4</v>
      </c>
      <c r="AU32" s="53">
        <f t="shared" ca="1" si="74"/>
        <v>6</v>
      </c>
      <c r="AV32" s="53" t="str">
        <f t="shared" ca="1" si="74"/>
        <v/>
      </c>
      <c r="AW32" s="55" t="str">
        <f t="shared" ca="1" si="74"/>
        <v/>
      </c>
      <c r="AX32" s="53" t="str">
        <f t="shared" ca="1" si="74"/>
        <v/>
      </c>
      <c r="AY32" s="53">
        <f t="shared" ca="1" si="74"/>
        <v>3</v>
      </c>
      <c r="AZ32" s="53">
        <f t="shared" ca="1" si="74"/>
        <v>8</v>
      </c>
      <c r="BA32" s="54">
        <f t="shared" ca="1" si="74"/>
        <v>1</v>
      </c>
      <c r="BB32" s="53">
        <f t="shared" ca="1" si="75"/>
        <v>7</v>
      </c>
      <c r="BC32" s="53">
        <f t="shared" ca="1" si="75"/>
        <v>4</v>
      </c>
      <c r="BD32" s="53">
        <f t="shared" ca="1" si="75"/>
        <v>8</v>
      </c>
      <c r="BE32" s="53" t="str">
        <f t="shared" ca="1" si="75"/>
        <v/>
      </c>
      <c r="BF32" s="55" t="str">
        <f t="shared" ca="1" si="75"/>
        <v/>
      </c>
      <c r="BG32" s="53">
        <f t="shared" ca="1" si="75"/>
        <v>1</v>
      </c>
      <c r="BH32" s="53">
        <f t="shared" ca="1" si="75"/>
        <v>5</v>
      </c>
      <c r="BI32" s="53">
        <f t="shared" ca="1" si="75"/>
        <v>2</v>
      </c>
      <c r="BJ32" s="53" t="str">
        <f t="shared" ca="1" si="75"/>
        <v/>
      </c>
      <c r="BK32" s="54">
        <f t="shared" ca="1" si="75"/>
        <v>2</v>
      </c>
      <c r="BL32" s="53">
        <f t="shared" ca="1" si="76"/>
        <v>2</v>
      </c>
      <c r="BM32" s="53">
        <f t="shared" ca="1" si="76"/>
        <v>8</v>
      </c>
      <c r="BN32" s="55" t="str">
        <f t="shared" ca="1" si="76"/>
        <v/>
      </c>
      <c r="BO32" s="53">
        <f t="shared" ca="1" si="76"/>
        <v>2</v>
      </c>
      <c r="BP32" s="53">
        <f t="shared" ca="1" si="76"/>
        <v>2</v>
      </c>
      <c r="BQ32" s="53">
        <f t="shared" ca="1" si="76"/>
        <v>8</v>
      </c>
      <c r="BR32" s="53" t="str">
        <f t="shared" ca="1" si="76"/>
        <v/>
      </c>
      <c r="BS32" s="54" t="str">
        <f t="shared" ca="1" si="76"/>
        <v xml:space="preserve"> </v>
      </c>
      <c r="BT32" s="53" t="str">
        <f t="shared" ca="1" si="76"/>
        <v xml:space="preserve"> </v>
      </c>
      <c r="BU32" s="53" t="str">
        <f t="shared" ca="1" si="76"/>
        <v>.</v>
      </c>
      <c r="BV32" s="55" t="str">
        <f t="shared" ca="1" si="77"/>
        <v xml:space="preserve"> </v>
      </c>
      <c r="BW32" s="53" t="str">
        <f t="shared" ca="1" si="77"/>
        <v xml:space="preserve"> </v>
      </c>
      <c r="BX32" s="53" t="str">
        <f t="shared" ca="1" si="77"/>
        <v xml:space="preserve"> </v>
      </c>
      <c r="BY32" s="54" t="str">
        <f t="shared" ca="1" si="77"/>
        <v xml:space="preserve"> </v>
      </c>
      <c r="BZ32" s="53" t="str">
        <f t="shared" ca="1" si="77"/>
        <v xml:space="preserve"> </v>
      </c>
      <c r="CA32" s="55" t="str">
        <f t="shared" ca="1" si="77"/>
        <v>.</v>
      </c>
      <c r="CB32" s="14" t="s">
        <v>9</v>
      </c>
      <c r="CC32" s="14" t="s">
        <v>9</v>
      </c>
      <c r="CD32" s="14" t="s">
        <v>9</v>
      </c>
      <c r="CE32" s="14" t="s">
        <v>9</v>
      </c>
      <c r="CF32" s="14" t="s">
        <v>9</v>
      </c>
      <c r="CG32" s="5" t="s">
        <v>9</v>
      </c>
      <c r="CH32" s="5" t="s">
        <v>9</v>
      </c>
      <c r="CI32" s="5" t="s">
        <v>9</v>
      </c>
      <c r="CJ32" s="5" t="s">
        <v>9</v>
      </c>
      <c r="CK32" s="5" t="s">
        <v>9</v>
      </c>
      <c r="CL32" s="5" t="s">
        <v>9</v>
      </c>
      <c r="CM32" s="5" t="s">
        <v>9</v>
      </c>
      <c r="CN32" s="5" t="s">
        <v>9</v>
      </c>
      <c r="CO32" s="5" t="s">
        <v>9</v>
      </c>
    </row>
    <row r="33" spans="38:93" x14ac:dyDescent="0.15">
      <c r="AO33" s="7">
        <f t="shared" ca="1" si="78"/>
        <v>4.7143015826073276E-2</v>
      </c>
      <c r="AP33" s="6"/>
      <c r="AQ33" s="6">
        <v>13</v>
      </c>
      <c r="AR33" s="14" t="s">
        <v>9</v>
      </c>
      <c r="AS33" s="14" t="s">
        <v>9</v>
      </c>
      <c r="AT33" s="14" t="s">
        <v>9</v>
      </c>
      <c r="AU33" s="14" t="s">
        <v>9</v>
      </c>
      <c r="AV33" s="14" t="s">
        <v>9</v>
      </c>
      <c r="AW33" s="14" t="s">
        <v>9</v>
      </c>
      <c r="AX33" s="14" t="s">
        <v>9</v>
      </c>
      <c r="AY33" s="14" t="s">
        <v>9</v>
      </c>
      <c r="AZ33" s="14" t="s">
        <v>9</v>
      </c>
      <c r="BA33" s="14" t="s">
        <v>9</v>
      </c>
      <c r="BB33" s="14" t="s">
        <v>9</v>
      </c>
      <c r="BC33" s="14" t="s">
        <v>9</v>
      </c>
      <c r="BD33" s="14" t="s">
        <v>9</v>
      </c>
      <c r="BE33" s="14" t="s">
        <v>9</v>
      </c>
      <c r="BF33" s="14" t="s">
        <v>9</v>
      </c>
      <c r="BG33" s="14" t="s">
        <v>9</v>
      </c>
      <c r="BH33" s="14" t="s">
        <v>9</v>
      </c>
      <c r="BI33" s="14" t="s">
        <v>9</v>
      </c>
      <c r="BJ33" s="14"/>
      <c r="BK33" s="14" t="s">
        <v>9</v>
      </c>
      <c r="BL33" s="14" t="s">
        <v>9</v>
      </c>
      <c r="BM33" s="14" t="s">
        <v>9</v>
      </c>
      <c r="BN33" s="14"/>
      <c r="BO33" s="14" t="s">
        <v>9</v>
      </c>
      <c r="BP33" s="14" t="s">
        <v>9</v>
      </c>
      <c r="BQ33" s="14" t="s">
        <v>9</v>
      </c>
      <c r="BR33" s="14" t="s">
        <v>9</v>
      </c>
      <c r="BS33" s="14" t="s">
        <v>9</v>
      </c>
      <c r="BT33" s="14" t="s">
        <v>9</v>
      </c>
      <c r="BU33" s="14" t="s">
        <v>9</v>
      </c>
      <c r="BV33" s="14"/>
      <c r="BW33" s="14" t="s">
        <v>9</v>
      </c>
      <c r="BX33" s="14" t="s">
        <v>9</v>
      </c>
      <c r="BY33" s="14" t="s">
        <v>9</v>
      </c>
      <c r="BZ33" s="14" t="s">
        <v>9</v>
      </c>
      <c r="CA33" s="14" t="s">
        <v>9</v>
      </c>
      <c r="CB33" s="14" t="s">
        <v>9</v>
      </c>
      <c r="CC33" s="14" t="s">
        <v>9</v>
      </c>
      <c r="CD33" s="14" t="s">
        <v>9</v>
      </c>
      <c r="CE33" s="14" t="s">
        <v>9</v>
      </c>
      <c r="CF33" s="14" t="s">
        <v>9</v>
      </c>
      <c r="CG33" s="5" t="s">
        <v>9</v>
      </c>
      <c r="CH33" s="5" t="s">
        <v>9</v>
      </c>
      <c r="CI33" s="5" t="s">
        <v>9</v>
      </c>
      <c r="CJ33" s="5" t="s">
        <v>9</v>
      </c>
      <c r="CK33" s="5" t="s">
        <v>9</v>
      </c>
      <c r="CL33" s="5" t="s">
        <v>9</v>
      </c>
      <c r="CM33" s="5" t="s">
        <v>9</v>
      </c>
      <c r="CN33" s="5" t="s">
        <v>9</v>
      </c>
      <c r="CO33" s="5" t="s">
        <v>9</v>
      </c>
    </row>
    <row r="34" spans="38:93" x14ac:dyDescent="0.15">
      <c r="AO34" s="7">
        <f t="shared" ca="1" si="78"/>
        <v>0.37895003713216913</v>
      </c>
      <c r="AP34" s="6"/>
      <c r="AQ34" s="6">
        <v>14</v>
      </c>
      <c r="AR34" s="14" t="s">
        <v>9</v>
      </c>
      <c r="AS34" s="5" t="s">
        <v>9</v>
      </c>
      <c r="AT34" s="5" t="s">
        <v>9</v>
      </c>
      <c r="AU34" s="5" t="s">
        <v>9</v>
      </c>
      <c r="AV34" s="5" t="s">
        <v>9</v>
      </c>
      <c r="AW34" s="5" t="s">
        <v>9</v>
      </c>
      <c r="AX34" s="5" t="s">
        <v>9</v>
      </c>
      <c r="AY34" s="5" t="s">
        <v>9</v>
      </c>
      <c r="AZ34" s="5" t="s">
        <v>9</v>
      </c>
      <c r="BA34" s="5" t="s">
        <v>9</v>
      </c>
      <c r="BB34" s="5" t="s">
        <v>9</v>
      </c>
      <c r="BC34" s="5" t="s">
        <v>9</v>
      </c>
      <c r="BD34" s="5" t="s">
        <v>9</v>
      </c>
      <c r="BE34" s="5" t="s">
        <v>9</v>
      </c>
      <c r="BF34" s="5" t="s">
        <v>9</v>
      </c>
      <c r="BG34" s="5" t="s">
        <v>9</v>
      </c>
      <c r="BH34" s="5" t="s">
        <v>9</v>
      </c>
      <c r="BI34" s="5" t="s">
        <v>9</v>
      </c>
      <c r="BJ34" s="5"/>
      <c r="BK34" s="5" t="s">
        <v>9</v>
      </c>
      <c r="BL34" s="5" t="s">
        <v>9</v>
      </c>
      <c r="BM34" s="5" t="s">
        <v>9</v>
      </c>
      <c r="BN34" s="5"/>
      <c r="BO34" s="5" t="s">
        <v>9</v>
      </c>
      <c r="BP34" s="5" t="s">
        <v>9</v>
      </c>
      <c r="BQ34" s="5" t="s">
        <v>9</v>
      </c>
      <c r="BR34" s="5" t="s">
        <v>9</v>
      </c>
      <c r="BS34" s="5" t="s">
        <v>9</v>
      </c>
      <c r="BT34" s="5" t="s">
        <v>9</v>
      </c>
      <c r="BU34" s="5" t="s">
        <v>9</v>
      </c>
      <c r="BV34" s="5"/>
      <c r="BW34" s="5" t="s">
        <v>9</v>
      </c>
      <c r="BX34" s="5" t="s">
        <v>9</v>
      </c>
      <c r="BY34" s="5" t="s">
        <v>9</v>
      </c>
      <c r="BZ34" s="5" t="s">
        <v>9</v>
      </c>
      <c r="CA34" s="5" t="s">
        <v>9</v>
      </c>
      <c r="CB34" s="5" t="s">
        <v>9</v>
      </c>
      <c r="CC34" s="5" t="s">
        <v>9</v>
      </c>
      <c r="CD34" s="5" t="s">
        <v>9</v>
      </c>
      <c r="CE34" s="5" t="s">
        <v>9</v>
      </c>
      <c r="CF34" s="5" t="s">
        <v>9</v>
      </c>
      <c r="CG34" s="5" t="s">
        <v>9</v>
      </c>
      <c r="CH34" s="5" t="s">
        <v>9</v>
      </c>
      <c r="CI34" s="5" t="s">
        <v>9</v>
      </c>
      <c r="CJ34" s="5" t="s">
        <v>9</v>
      </c>
      <c r="CK34" s="5" t="s">
        <v>9</v>
      </c>
      <c r="CL34" s="5" t="s">
        <v>9</v>
      </c>
      <c r="CM34" s="5" t="s">
        <v>9</v>
      </c>
      <c r="CN34" s="5" t="s">
        <v>9</v>
      </c>
      <c r="CO34" s="5" t="s">
        <v>9</v>
      </c>
    </row>
    <row r="35" spans="38:93" x14ac:dyDescent="0.15">
      <c r="AO35" s="7">
        <f t="shared" ca="1" si="78"/>
        <v>0.78334288606814628</v>
      </c>
      <c r="AP35" s="6"/>
      <c r="AQ35" s="6">
        <v>15</v>
      </c>
      <c r="AR35" s="14" t="s">
        <v>9</v>
      </c>
      <c r="AS35" s="5" t="s">
        <v>9</v>
      </c>
      <c r="AT35" s="5" t="s">
        <v>9</v>
      </c>
      <c r="AU35" s="5" t="s">
        <v>9</v>
      </c>
      <c r="AV35" s="5" t="s">
        <v>9</v>
      </c>
      <c r="AW35" s="5" t="s">
        <v>9</v>
      </c>
      <c r="AX35" s="5" t="s">
        <v>9</v>
      </c>
      <c r="AY35" s="5" t="s">
        <v>9</v>
      </c>
      <c r="AZ35" s="5" t="s">
        <v>9</v>
      </c>
      <c r="BA35" s="5" t="s">
        <v>9</v>
      </c>
      <c r="BB35" s="5" t="s">
        <v>9</v>
      </c>
      <c r="BC35" s="5" t="s">
        <v>9</v>
      </c>
      <c r="BD35" s="5" t="s">
        <v>9</v>
      </c>
      <c r="BE35" s="5" t="s">
        <v>9</v>
      </c>
      <c r="BF35" s="5" t="s">
        <v>9</v>
      </c>
      <c r="BG35" s="5" t="s">
        <v>9</v>
      </c>
      <c r="BH35" s="5" t="s">
        <v>9</v>
      </c>
      <c r="BI35" s="5" t="s">
        <v>9</v>
      </c>
      <c r="BJ35" s="5"/>
      <c r="BK35" s="5" t="s">
        <v>9</v>
      </c>
      <c r="BL35" s="5" t="s">
        <v>9</v>
      </c>
      <c r="BM35" s="5" t="s">
        <v>9</v>
      </c>
      <c r="BN35" s="5"/>
      <c r="BO35" s="5" t="s">
        <v>9</v>
      </c>
      <c r="BP35" s="5" t="s">
        <v>9</v>
      </c>
      <c r="BQ35" s="5" t="s">
        <v>9</v>
      </c>
      <c r="BR35" s="5" t="s">
        <v>9</v>
      </c>
      <c r="BS35" s="5" t="s">
        <v>9</v>
      </c>
      <c r="BT35" s="5" t="s">
        <v>9</v>
      </c>
      <c r="BU35" s="5" t="s">
        <v>9</v>
      </c>
      <c r="BV35" s="5"/>
      <c r="BW35" s="5" t="s">
        <v>9</v>
      </c>
      <c r="BX35" s="5" t="s">
        <v>9</v>
      </c>
      <c r="BY35" s="5" t="s">
        <v>9</v>
      </c>
      <c r="BZ35" s="5" t="s">
        <v>9</v>
      </c>
      <c r="CA35" s="5" t="s">
        <v>9</v>
      </c>
      <c r="CB35" s="5" t="s">
        <v>9</v>
      </c>
      <c r="CC35" s="5" t="s">
        <v>9</v>
      </c>
      <c r="CD35" s="5" t="s">
        <v>9</v>
      </c>
      <c r="CE35" s="5" t="s">
        <v>9</v>
      </c>
      <c r="CF35" s="5" t="s">
        <v>9</v>
      </c>
      <c r="CG35" s="5" t="s">
        <v>9</v>
      </c>
      <c r="CH35" s="5" t="s">
        <v>9</v>
      </c>
      <c r="CI35" s="5" t="s">
        <v>9</v>
      </c>
      <c r="CJ35" s="5" t="s">
        <v>9</v>
      </c>
      <c r="CK35" s="5" t="s">
        <v>9</v>
      </c>
      <c r="CL35" s="5" t="s">
        <v>9</v>
      </c>
      <c r="CM35" s="5" t="s">
        <v>9</v>
      </c>
      <c r="CN35" s="5" t="s">
        <v>9</v>
      </c>
      <c r="CO35" s="5" t="s">
        <v>9</v>
      </c>
    </row>
    <row r="36" spans="38:93" x14ac:dyDescent="0.15">
      <c r="AL36"/>
      <c r="AM36"/>
      <c r="AN36"/>
      <c r="AO36"/>
      <c r="AP36" s="6"/>
      <c r="AQ36" s="6"/>
      <c r="AR36" s="14" t="s">
        <v>9</v>
      </c>
      <c r="AS36" s="5" t="s">
        <v>9</v>
      </c>
      <c r="AT36" s="5" t="s">
        <v>9</v>
      </c>
      <c r="AU36" s="5" t="s">
        <v>9</v>
      </c>
      <c r="AV36" s="5" t="s">
        <v>9</v>
      </c>
      <c r="AW36" s="5" t="s">
        <v>9</v>
      </c>
      <c r="AX36" s="5" t="s">
        <v>9</v>
      </c>
      <c r="AY36" s="5" t="s">
        <v>9</v>
      </c>
      <c r="AZ36" s="5" t="s">
        <v>9</v>
      </c>
      <c r="BA36" s="5" t="s">
        <v>9</v>
      </c>
      <c r="BB36" s="5" t="s">
        <v>9</v>
      </c>
      <c r="BC36" s="5" t="s">
        <v>9</v>
      </c>
      <c r="BD36" s="5" t="s">
        <v>9</v>
      </c>
      <c r="BE36" s="5" t="s">
        <v>9</v>
      </c>
      <c r="BF36" s="5" t="s">
        <v>9</v>
      </c>
      <c r="BG36" s="5" t="s">
        <v>9</v>
      </c>
      <c r="BH36" s="5" t="s">
        <v>9</v>
      </c>
      <c r="BI36" s="5" t="s">
        <v>9</v>
      </c>
      <c r="BJ36" s="5"/>
      <c r="BK36" s="5" t="s">
        <v>9</v>
      </c>
      <c r="BL36" s="5" t="s">
        <v>9</v>
      </c>
      <c r="BM36" s="5" t="s">
        <v>9</v>
      </c>
      <c r="BN36" s="5"/>
      <c r="BO36" s="5" t="s">
        <v>9</v>
      </c>
      <c r="BP36" s="5" t="s">
        <v>9</v>
      </c>
      <c r="BQ36" s="5" t="s">
        <v>9</v>
      </c>
      <c r="BR36" s="5" t="s">
        <v>9</v>
      </c>
      <c r="BS36" s="5" t="s">
        <v>9</v>
      </c>
      <c r="BT36" s="5" t="s">
        <v>9</v>
      </c>
      <c r="BU36" s="5" t="s">
        <v>9</v>
      </c>
      <c r="BV36" s="5"/>
      <c r="BW36" s="5" t="s">
        <v>9</v>
      </c>
      <c r="BX36" s="5" t="s">
        <v>9</v>
      </c>
      <c r="BY36" s="5" t="s">
        <v>9</v>
      </c>
      <c r="BZ36" s="5" t="s">
        <v>9</v>
      </c>
      <c r="CA36" s="5" t="s">
        <v>9</v>
      </c>
      <c r="CB36" s="5" t="s">
        <v>9</v>
      </c>
      <c r="CC36" s="5" t="s">
        <v>9</v>
      </c>
      <c r="CD36" s="5" t="s">
        <v>9</v>
      </c>
      <c r="CE36" s="5" t="s">
        <v>9</v>
      </c>
      <c r="CF36" s="5" t="s">
        <v>9</v>
      </c>
      <c r="CG36" s="5" t="s">
        <v>9</v>
      </c>
      <c r="CH36" s="5" t="s">
        <v>9</v>
      </c>
      <c r="CI36" s="5" t="s">
        <v>9</v>
      </c>
      <c r="CJ36" s="5" t="s">
        <v>9</v>
      </c>
      <c r="CK36" s="5" t="s">
        <v>9</v>
      </c>
      <c r="CL36" s="5" t="s">
        <v>9</v>
      </c>
      <c r="CM36" s="5" t="s">
        <v>9</v>
      </c>
      <c r="CN36" s="5" t="s">
        <v>9</v>
      </c>
      <c r="CO36" s="5" t="s">
        <v>9</v>
      </c>
    </row>
    <row r="37" spans="38:93" x14ac:dyDescent="0.15">
      <c r="AL37"/>
      <c r="AM37"/>
      <c r="AN37"/>
      <c r="AO37"/>
      <c r="AR37" s="5" t="s">
        <v>9</v>
      </c>
      <c r="AS37" s="5" t="s">
        <v>9</v>
      </c>
      <c r="AT37" s="5" t="s">
        <v>9</v>
      </c>
      <c r="AU37" s="5" t="s">
        <v>9</v>
      </c>
      <c r="AV37" s="5" t="s">
        <v>9</v>
      </c>
      <c r="AW37" s="5" t="s">
        <v>9</v>
      </c>
      <c r="AX37" s="5" t="s">
        <v>9</v>
      </c>
      <c r="AY37" s="5" t="s">
        <v>9</v>
      </c>
      <c r="AZ37" s="5" t="s">
        <v>9</v>
      </c>
      <c r="BA37" s="5" t="s">
        <v>9</v>
      </c>
      <c r="BB37" s="5" t="s">
        <v>9</v>
      </c>
      <c r="BC37" s="5" t="s">
        <v>9</v>
      </c>
      <c r="BD37" s="5" t="s">
        <v>9</v>
      </c>
      <c r="BE37" s="5" t="s">
        <v>9</v>
      </c>
      <c r="BF37" s="5" t="s">
        <v>9</v>
      </c>
      <c r="BG37" s="5" t="s">
        <v>9</v>
      </c>
      <c r="BH37" s="5" t="s">
        <v>9</v>
      </c>
      <c r="BI37" s="5" t="s">
        <v>9</v>
      </c>
      <c r="BJ37" s="5"/>
      <c r="BK37" s="5" t="s">
        <v>9</v>
      </c>
      <c r="BL37" s="5" t="s">
        <v>9</v>
      </c>
      <c r="BM37" s="5" t="s">
        <v>9</v>
      </c>
      <c r="BN37" s="5"/>
      <c r="BO37" s="5" t="s">
        <v>9</v>
      </c>
      <c r="BP37" s="5" t="s">
        <v>9</v>
      </c>
      <c r="BQ37" s="5" t="s">
        <v>9</v>
      </c>
      <c r="BR37" s="5" t="s">
        <v>9</v>
      </c>
      <c r="BS37" s="5" t="s">
        <v>9</v>
      </c>
      <c r="BT37" s="5" t="s">
        <v>9</v>
      </c>
      <c r="BU37" s="5" t="s">
        <v>9</v>
      </c>
      <c r="BV37" s="5"/>
      <c r="BW37" s="5" t="s">
        <v>9</v>
      </c>
      <c r="BX37" s="5" t="s">
        <v>9</v>
      </c>
      <c r="BY37" s="5" t="s">
        <v>9</v>
      </c>
      <c r="BZ37" s="5" t="s">
        <v>9</v>
      </c>
      <c r="CA37" s="5" t="s">
        <v>9</v>
      </c>
      <c r="CB37" s="5" t="s">
        <v>9</v>
      </c>
      <c r="CC37" s="5" t="s">
        <v>9</v>
      </c>
      <c r="CD37" s="5" t="s">
        <v>9</v>
      </c>
      <c r="CE37" s="5" t="s">
        <v>9</v>
      </c>
      <c r="CF37" s="5" t="s">
        <v>9</v>
      </c>
      <c r="CG37" s="5" t="s">
        <v>9</v>
      </c>
      <c r="CH37" s="5" t="s">
        <v>9</v>
      </c>
      <c r="CI37" s="5" t="s">
        <v>9</v>
      </c>
      <c r="CJ37" s="5" t="s">
        <v>9</v>
      </c>
      <c r="CK37" s="5" t="s">
        <v>9</v>
      </c>
      <c r="CL37" s="5" t="s">
        <v>9</v>
      </c>
      <c r="CM37" s="5" t="s">
        <v>9</v>
      </c>
      <c r="CN37" s="5" t="s">
        <v>9</v>
      </c>
      <c r="CO37" s="5" t="s">
        <v>9</v>
      </c>
    </row>
    <row r="38" spans="38:93" x14ac:dyDescent="0.15">
      <c r="AL38"/>
      <c r="AM38"/>
      <c r="AN38"/>
      <c r="AO38"/>
      <c r="AR38" s="5" t="s">
        <v>9</v>
      </c>
      <c r="AS38" s="5" t="s">
        <v>9</v>
      </c>
      <c r="AT38" s="5" t="s">
        <v>9</v>
      </c>
      <c r="AU38" s="5" t="s">
        <v>9</v>
      </c>
      <c r="AV38" s="5" t="s">
        <v>9</v>
      </c>
      <c r="AW38" s="5" t="s">
        <v>9</v>
      </c>
      <c r="AX38" s="5" t="s">
        <v>9</v>
      </c>
      <c r="AY38" s="5" t="s">
        <v>9</v>
      </c>
      <c r="AZ38" s="5" t="s">
        <v>9</v>
      </c>
      <c r="BA38" s="5" t="s">
        <v>9</v>
      </c>
      <c r="BB38" s="5" t="s">
        <v>9</v>
      </c>
      <c r="BC38" s="5" t="s">
        <v>9</v>
      </c>
      <c r="BD38" s="5" t="s">
        <v>9</v>
      </c>
      <c r="BE38" s="5" t="s">
        <v>9</v>
      </c>
      <c r="BF38" s="5" t="s">
        <v>9</v>
      </c>
      <c r="BG38" s="5" t="s">
        <v>9</v>
      </c>
      <c r="BH38" s="5" t="s">
        <v>9</v>
      </c>
      <c r="BI38" s="5" t="s">
        <v>9</v>
      </c>
      <c r="BJ38" s="5"/>
      <c r="BK38" s="5" t="s">
        <v>9</v>
      </c>
      <c r="BL38" s="5" t="s">
        <v>9</v>
      </c>
      <c r="BM38" s="5" t="s">
        <v>9</v>
      </c>
      <c r="BN38" s="5"/>
      <c r="BO38" s="5" t="s">
        <v>9</v>
      </c>
      <c r="BP38" s="5" t="s">
        <v>9</v>
      </c>
      <c r="BQ38" s="5" t="s">
        <v>9</v>
      </c>
      <c r="BR38" s="5" t="s">
        <v>9</v>
      </c>
      <c r="BS38" s="5" t="s">
        <v>9</v>
      </c>
      <c r="BT38" s="5" t="s">
        <v>9</v>
      </c>
      <c r="BU38" s="5" t="s">
        <v>9</v>
      </c>
      <c r="BV38" s="5"/>
      <c r="BW38" s="5" t="s">
        <v>9</v>
      </c>
      <c r="BX38" s="5" t="s">
        <v>9</v>
      </c>
      <c r="BY38" s="5" t="s">
        <v>9</v>
      </c>
      <c r="BZ38" s="5" t="s">
        <v>9</v>
      </c>
      <c r="CA38" s="5" t="s">
        <v>9</v>
      </c>
      <c r="CB38" s="5" t="s">
        <v>9</v>
      </c>
      <c r="CC38" s="5" t="s">
        <v>9</v>
      </c>
      <c r="CD38" s="5" t="s">
        <v>9</v>
      </c>
      <c r="CE38" s="5" t="s">
        <v>9</v>
      </c>
      <c r="CF38" s="5" t="s">
        <v>9</v>
      </c>
      <c r="CG38" s="5" t="s">
        <v>9</v>
      </c>
      <c r="CH38" s="5" t="s">
        <v>9</v>
      </c>
      <c r="CI38" s="5" t="s">
        <v>9</v>
      </c>
      <c r="CJ38" s="5" t="s">
        <v>9</v>
      </c>
      <c r="CK38" s="5" t="s">
        <v>9</v>
      </c>
      <c r="CL38" s="5" t="s">
        <v>9</v>
      </c>
      <c r="CM38" s="5" t="s">
        <v>9</v>
      </c>
      <c r="CN38" s="5" t="s">
        <v>9</v>
      </c>
      <c r="CO38" s="5" t="s">
        <v>9</v>
      </c>
    </row>
    <row r="39" spans="38:93" x14ac:dyDescent="0.15">
      <c r="AR39" s="5" t="s">
        <v>9</v>
      </c>
      <c r="AS39" s="5" t="s">
        <v>9</v>
      </c>
      <c r="AT39" s="5" t="s">
        <v>9</v>
      </c>
      <c r="AU39" s="5" t="s">
        <v>9</v>
      </c>
      <c r="AV39" s="5" t="s">
        <v>9</v>
      </c>
      <c r="AW39" s="5" t="s">
        <v>9</v>
      </c>
      <c r="AX39" s="5" t="s">
        <v>9</v>
      </c>
      <c r="AY39" s="5" t="s">
        <v>9</v>
      </c>
      <c r="AZ39" s="5" t="s">
        <v>9</v>
      </c>
      <c r="BA39" s="5" t="s">
        <v>9</v>
      </c>
      <c r="BB39" s="5" t="s">
        <v>9</v>
      </c>
      <c r="BC39" s="5" t="s">
        <v>9</v>
      </c>
      <c r="BD39" s="5" t="s">
        <v>9</v>
      </c>
      <c r="BE39" s="5" t="s">
        <v>9</v>
      </c>
      <c r="BF39" s="5" t="s">
        <v>9</v>
      </c>
      <c r="BG39" s="5" t="s">
        <v>9</v>
      </c>
      <c r="BH39" s="5" t="s">
        <v>9</v>
      </c>
      <c r="BI39" s="5" t="s">
        <v>9</v>
      </c>
      <c r="BJ39" s="5"/>
      <c r="BK39" s="5" t="s">
        <v>9</v>
      </c>
      <c r="BL39" s="5" t="s">
        <v>9</v>
      </c>
      <c r="BM39" s="5" t="s">
        <v>9</v>
      </c>
      <c r="BN39" s="5"/>
      <c r="BO39" s="5" t="s">
        <v>9</v>
      </c>
      <c r="BP39" s="5" t="s">
        <v>9</v>
      </c>
      <c r="BQ39" s="5" t="s">
        <v>9</v>
      </c>
      <c r="BR39" s="5" t="s">
        <v>9</v>
      </c>
      <c r="BS39" s="5" t="s">
        <v>9</v>
      </c>
      <c r="BT39" s="5" t="s">
        <v>9</v>
      </c>
      <c r="BU39" s="5" t="s">
        <v>9</v>
      </c>
      <c r="BV39" s="5"/>
      <c r="BW39" s="5" t="s">
        <v>9</v>
      </c>
      <c r="BX39" s="5" t="s">
        <v>9</v>
      </c>
      <c r="BY39" s="5" t="s">
        <v>9</v>
      </c>
      <c r="BZ39" s="5" t="s">
        <v>9</v>
      </c>
      <c r="CA39" s="5" t="s">
        <v>9</v>
      </c>
      <c r="CB39" s="5" t="s">
        <v>9</v>
      </c>
      <c r="CC39" s="5" t="s">
        <v>9</v>
      </c>
      <c r="CD39" s="5" t="s">
        <v>9</v>
      </c>
      <c r="CE39" s="5" t="s">
        <v>9</v>
      </c>
      <c r="CF39" s="5" t="s">
        <v>9</v>
      </c>
      <c r="CG39" s="5" t="s">
        <v>9</v>
      </c>
      <c r="CH39" s="5" t="s">
        <v>9</v>
      </c>
      <c r="CI39" s="5" t="s">
        <v>9</v>
      </c>
      <c r="CJ39" s="5" t="s">
        <v>9</v>
      </c>
      <c r="CK39" s="5" t="s">
        <v>9</v>
      </c>
      <c r="CL39" s="5" t="s">
        <v>9</v>
      </c>
      <c r="CM39" s="5" t="s">
        <v>9</v>
      </c>
      <c r="CN39" s="5" t="s">
        <v>9</v>
      </c>
      <c r="CO39" s="5" t="s">
        <v>9</v>
      </c>
    </row>
    <row r="40" spans="38:93" x14ac:dyDescent="0.15">
      <c r="AR40" s="5" t="s">
        <v>9</v>
      </c>
      <c r="AS40" s="5" t="s">
        <v>9</v>
      </c>
      <c r="AT40" s="5" t="s">
        <v>9</v>
      </c>
      <c r="AU40" s="5" t="s">
        <v>9</v>
      </c>
      <c r="AV40" s="5" t="s">
        <v>9</v>
      </c>
      <c r="AW40" s="5" t="s">
        <v>9</v>
      </c>
      <c r="AX40" s="5" t="s">
        <v>9</v>
      </c>
      <c r="AY40" s="5" t="s">
        <v>9</v>
      </c>
      <c r="AZ40" s="5" t="s">
        <v>9</v>
      </c>
      <c r="BA40" s="5" t="s">
        <v>9</v>
      </c>
      <c r="BB40" s="5" t="s">
        <v>9</v>
      </c>
      <c r="BC40" s="5" t="s">
        <v>9</v>
      </c>
      <c r="BD40" s="5" t="s">
        <v>9</v>
      </c>
      <c r="BE40" s="5" t="s">
        <v>9</v>
      </c>
      <c r="BF40" s="5" t="s">
        <v>9</v>
      </c>
      <c r="BG40" s="5" t="s">
        <v>9</v>
      </c>
      <c r="BH40" s="5" t="s">
        <v>9</v>
      </c>
      <c r="BI40" s="5" t="s">
        <v>9</v>
      </c>
      <c r="BJ40" s="5"/>
      <c r="BK40" s="5" t="s">
        <v>9</v>
      </c>
      <c r="BL40" s="5" t="s">
        <v>9</v>
      </c>
      <c r="BM40" s="5" t="s">
        <v>9</v>
      </c>
      <c r="BN40" s="5"/>
      <c r="BO40" s="5" t="s">
        <v>9</v>
      </c>
      <c r="BP40" s="5" t="s">
        <v>9</v>
      </c>
      <c r="BQ40" s="5" t="s">
        <v>9</v>
      </c>
      <c r="BR40" s="5" t="s">
        <v>9</v>
      </c>
      <c r="BS40" s="5" t="s">
        <v>9</v>
      </c>
      <c r="BT40" s="5" t="s">
        <v>9</v>
      </c>
      <c r="BU40" s="5" t="s">
        <v>9</v>
      </c>
      <c r="BV40" s="5"/>
      <c r="BW40" s="5" t="s">
        <v>9</v>
      </c>
      <c r="BX40" s="5" t="s">
        <v>9</v>
      </c>
      <c r="BY40" s="5" t="s">
        <v>9</v>
      </c>
      <c r="BZ40" s="5" t="s">
        <v>9</v>
      </c>
      <c r="CA40" s="5" t="s">
        <v>9</v>
      </c>
      <c r="CB40" s="5" t="s">
        <v>9</v>
      </c>
      <c r="CC40" s="5" t="s">
        <v>9</v>
      </c>
      <c r="CD40" s="5" t="s">
        <v>9</v>
      </c>
      <c r="CE40" s="5" t="s">
        <v>9</v>
      </c>
      <c r="CF40" s="5" t="s">
        <v>9</v>
      </c>
      <c r="CG40" s="5" t="s">
        <v>9</v>
      </c>
      <c r="CH40" s="5" t="s">
        <v>9</v>
      </c>
      <c r="CI40" s="5" t="s">
        <v>9</v>
      </c>
      <c r="CJ40" s="5" t="s">
        <v>9</v>
      </c>
      <c r="CK40" s="5" t="s">
        <v>9</v>
      </c>
      <c r="CL40" s="5" t="s">
        <v>9</v>
      </c>
      <c r="CM40" s="5" t="s">
        <v>9</v>
      </c>
      <c r="CN40" s="5" t="s">
        <v>9</v>
      </c>
      <c r="CO40" s="5" t="s">
        <v>9</v>
      </c>
    </row>
    <row r="41" spans="38:93" x14ac:dyDescent="0.15">
      <c r="AR41" s="5" t="s">
        <v>9</v>
      </c>
      <c r="AS41" s="5" t="s">
        <v>9</v>
      </c>
      <c r="AT41" s="5" t="s">
        <v>9</v>
      </c>
      <c r="AU41" s="5" t="s">
        <v>9</v>
      </c>
      <c r="AV41" s="5" t="s">
        <v>9</v>
      </c>
      <c r="AW41" s="5" t="s">
        <v>9</v>
      </c>
      <c r="AX41" s="5" t="s">
        <v>9</v>
      </c>
      <c r="AY41" s="5" t="s">
        <v>9</v>
      </c>
      <c r="AZ41" s="5" t="s">
        <v>9</v>
      </c>
      <c r="BA41" s="5" t="s">
        <v>9</v>
      </c>
      <c r="BB41" s="5" t="s">
        <v>9</v>
      </c>
      <c r="BC41" s="5" t="s">
        <v>9</v>
      </c>
      <c r="BD41" s="5" t="s">
        <v>9</v>
      </c>
      <c r="BE41" s="5" t="s">
        <v>9</v>
      </c>
      <c r="BF41" s="5" t="s">
        <v>9</v>
      </c>
      <c r="BG41" s="5" t="s">
        <v>9</v>
      </c>
      <c r="BH41" s="5" t="s">
        <v>9</v>
      </c>
      <c r="BI41" s="5" t="s">
        <v>9</v>
      </c>
      <c r="BJ41" s="5"/>
      <c r="BK41" s="5" t="s">
        <v>9</v>
      </c>
      <c r="BL41" s="5" t="s">
        <v>9</v>
      </c>
      <c r="BM41" s="5" t="s">
        <v>9</v>
      </c>
      <c r="BN41" s="5"/>
      <c r="BO41" s="5" t="s">
        <v>9</v>
      </c>
      <c r="BP41" s="5" t="s">
        <v>9</v>
      </c>
      <c r="BQ41" s="5" t="s">
        <v>9</v>
      </c>
      <c r="BR41" s="5" t="s">
        <v>9</v>
      </c>
      <c r="BS41" s="5" t="s">
        <v>9</v>
      </c>
      <c r="BT41" s="5" t="s">
        <v>9</v>
      </c>
      <c r="BU41" s="5" t="s">
        <v>9</v>
      </c>
      <c r="BV41" s="5"/>
      <c r="BW41" s="5" t="s">
        <v>9</v>
      </c>
      <c r="BX41" s="5" t="s">
        <v>9</v>
      </c>
      <c r="BY41" s="5" t="s">
        <v>9</v>
      </c>
      <c r="BZ41" s="5" t="s">
        <v>9</v>
      </c>
      <c r="CA41" s="5" t="s">
        <v>9</v>
      </c>
      <c r="CB41" s="5" t="s">
        <v>9</v>
      </c>
      <c r="CC41" s="5" t="s">
        <v>9</v>
      </c>
      <c r="CD41" s="5" t="s">
        <v>9</v>
      </c>
      <c r="CE41" s="5" t="s">
        <v>9</v>
      </c>
      <c r="CF41" s="5" t="s">
        <v>9</v>
      </c>
      <c r="CG41" s="5" t="s">
        <v>9</v>
      </c>
      <c r="CH41" s="5" t="s">
        <v>9</v>
      </c>
      <c r="CI41" s="5" t="s">
        <v>9</v>
      </c>
      <c r="CJ41" s="5" t="s">
        <v>9</v>
      </c>
      <c r="CK41" s="5" t="s">
        <v>9</v>
      </c>
      <c r="CL41" s="5" t="s">
        <v>9</v>
      </c>
      <c r="CM41" s="5" t="s">
        <v>9</v>
      </c>
      <c r="CN41" s="5" t="s">
        <v>9</v>
      </c>
      <c r="CO41" s="5" t="s">
        <v>9</v>
      </c>
    </row>
  </sheetData>
  <mergeCells count="24">
    <mergeCell ref="AK3:AM3"/>
    <mergeCell ref="W3:X3"/>
    <mergeCell ref="Y3:Z3"/>
    <mergeCell ref="AA3:AD3"/>
    <mergeCell ref="AE3:AG3"/>
    <mergeCell ref="AH3:AJ3"/>
    <mergeCell ref="BO19:BR19"/>
    <mergeCell ref="AR2:AW2"/>
    <mergeCell ref="BA2:BF2"/>
    <mergeCell ref="AX2:AZ2"/>
    <mergeCell ref="BG2:BJ2"/>
    <mergeCell ref="BK2:BN2"/>
    <mergeCell ref="BO2:BR2"/>
    <mergeCell ref="AR19:AW19"/>
    <mergeCell ref="AX19:AZ19"/>
    <mergeCell ref="BA19:BF19"/>
    <mergeCell ref="BG19:BJ19"/>
    <mergeCell ref="BK19:BN19"/>
    <mergeCell ref="BS19:BV19"/>
    <mergeCell ref="BW19:BX19"/>
    <mergeCell ref="BY19:CA19"/>
    <mergeCell ref="BW2:BX2"/>
    <mergeCell ref="BY2:CA2"/>
    <mergeCell ref="BS2:BV2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1D3B3-3F93-43D6-93C0-6FE2E2FF0EA8}">
  <dimension ref="A1:CZ38"/>
  <sheetViews>
    <sheetView topLeftCell="W1" zoomScale="70" zoomScaleNormal="70" workbookViewId="0">
      <selection activeCell="BG38" sqref="BG38"/>
    </sheetView>
  </sheetViews>
  <sheetFormatPr defaultRowHeight="12" x14ac:dyDescent="0.15"/>
  <cols>
    <col min="1" max="1" width="3" customWidth="1"/>
    <col min="2" max="2" width="3.5703125" customWidth="1"/>
    <col min="3" max="3" width="1.85546875" customWidth="1"/>
    <col min="4" max="4" width="3.5703125" customWidth="1"/>
    <col min="5" max="10" width="6.140625" customWidth="1"/>
    <col min="11" max="11" width="5.7109375" customWidth="1"/>
    <col min="12" max="12" width="3" customWidth="1"/>
    <col min="13" max="13" width="5.42578125" customWidth="1"/>
    <col min="14" max="14" width="3.5703125" customWidth="1"/>
    <col min="16" max="16" width="0.85546875" customWidth="1"/>
    <col min="17" max="17" width="4.5703125" customWidth="1"/>
    <col min="18" max="18" width="5.85546875" customWidth="1"/>
    <col min="19" max="22" width="5.7109375" customWidth="1"/>
    <col min="23" max="23" width="4.140625" customWidth="1"/>
    <col min="24" max="25" width="1.7109375" style="7" customWidth="1"/>
    <col min="26" max="27" width="3.28515625" style="7" customWidth="1"/>
    <col min="28" max="43" width="1.7109375" style="7" customWidth="1"/>
    <col min="44" max="44" width="5" style="7" customWidth="1"/>
    <col min="45" max="45" width="6.42578125" customWidth="1"/>
    <col min="46" max="92" width="3.5703125" customWidth="1"/>
    <col min="93" max="93" width="7.5703125" customWidth="1"/>
    <col min="94" max="94" width="6.85546875" customWidth="1"/>
    <col min="95" max="104" width="2.85546875" customWidth="1"/>
  </cols>
  <sheetData>
    <row r="1" spans="1:104" x14ac:dyDescent="0.15"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</row>
    <row r="2" spans="1:104" x14ac:dyDescent="0.15"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0"/>
      <c r="AT2" s="74"/>
      <c r="AU2" s="62" t="s">
        <v>2</v>
      </c>
      <c r="AV2" s="63"/>
      <c r="AW2" s="63"/>
      <c r="AX2" s="63"/>
      <c r="AY2" s="63"/>
      <c r="AZ2" s="64"/>
      <c r="BA2" s="63" t="s">
        <v>4</v>
      </c>
      <c r="BB2" s="63"/>
      <c r="BC2" s="63"/>
      <c r="BD2" s="62" t="s">
        <v>3</v>
      </c>
      <c r="BE2" s="63"/>
      <c r="BF2" s="63"/>
      <c r="BG2" s="63"/>
      <c r="BH2" s="63"/>
      <c r="BI2" s="64"/>
      <c r="BJ2" s="63" t="s">
        <v>7</v>
      </c>
      <c r="BK2" s="63"/>
      <c r="BL2" s="63"/>
      <c r="BM2" s="63"/>
      <c r="BN2" s="62" t="s">
        <v>6</v>
      </c>
      <c r="BO2" s="63"/>
      <c r="BP2" s="63"/>
      <c r="BQ2" s="63"/>
      <c r="BR2" s="64"/>
      <c r="BS2" s="63" t="s">
        <v>8</v>
      </c>
      <c r="BT2" s="63"/>
      <c r="BU2" s="63"/>
      <c r="BV2" s="63"/>
      <c r="BW2" s="62" t="s">
        <v>20</v>
      </c>
      <c r="BX2" s="63"/>
      <c r="BY2" s="64"/>
      <c r="BZ2" s="63" t="s">
        <v>21</v>
      </c>
      <c r="CA2" s="63"/>
      <c r="CB2" s="63"/>
      <c r="CC2" s="63"/>
      <c r="CD2" s="62" t="s">
        <v>10</v>
      </c>
      <c r="CE2" s="63"/>
      <c r="CF2" s="64"/>
      <c r="CG2" s="63" t="s">
        <v>11</v>
      </c>
      <c r="CH2" s="63"/>
      <c r="CI2" s="62" t="s">
        <v>12</v>
      </c>
      <c r="CJ2" s="63"/>
      <c r="CK2" s="64"/>
      <c r="CL2" s="63" t="s">
        <v>22</v>
      </c>
      <c r="CM2" s="63"/>
      <c r="CN2" s="64"/>
      <c r="CO2" s="65" t="s">
        <v>2</v>
      </c>
      <c r="CP2" s="66" t="s">
        <v>20</v>
      </c>
      <c r="CQ2" s="60"/>
      <c r="CR2" s="60"/>
      <c r="CS2" s="60"/>
      <c r="CT2" s="60"/>
      <c r="CU2" s="60"/>
    </row>
    <row r="3" spans="1:104" x14ac:dyDescent="0.15">
      <c r="E3" t="s">
        <v>0</v>
      </c>
      <c r="F3" t="s">
        <v>1</v>
      </c>
      <c r="H3" t="s">
        <v>4</v>
      </c>
      <c r="I3" t="s">
        <v>2</v>
      </c>
      <c r="J3" t="s">
        <v>3</v>
      </c>
      <c r="L3" s="60"/>
      <c r="M3" s="60" t="s">
        <v>4</v>
      </c>
      <c r="N3" s="60" t="s">
        <v>2</v>
      </c>
      <c r="O3" s="60" t="s">
        <v>3</v>
      </c>
      <c r="P3" s="60"/>
      <c r="Q3" s="60"/>
      <c r="R3" s="60" t="s">
        <v>20</v>
      </c>
      <c r="S3" s="60" t="s">
        <v>5</v>
      </c>
      <c r="T3" s="60" t="s">
        <v>6</v>
      </c>
      <c r="U3" s="60" t="s">
        <v>8</v>
      </c>
      <c r="V3" s="60"/>
      <c r="W3" s="60"/>
      <c r="X3" s="67" t="s">
        <v>2</v>
      </c>
      <c r="Y3" s="67"/>
      <c r="Z3" s="67" t="s">
        <v>4</v>
      </c>
      <c r="AA3" s="67"/>
      <c r="AB3" s="67" t="s">
        <v>3</v>
      </c>
      <c r="AC3" s="67"/>
      <c r="AD3" s="67"/>
      <c r="AE3" s="67"/>
      <c r="AF3" s="67" t="s">
        <v>7</v>
      </c>
      <c r="AG3" s="67"/>
      <c r="AH3" s="67"/>
      <c r="AI3" s="67" t="s">
        <v>6</v>
      </c>
      <c r="AJ3" s="67"/>
      <c r="AK3" s="67"/>
      <c r="AL3" s="67" t="s">
        <v>8</v>
      </c>
      <c r="AM3" s="67"/>
      <c r="AN3" s="67"/>
      <c r="AO3" s="61"/>
      <c r="AP3" s="68"/>
      <c r="AQ3" s="68"/>
      <c r="AR3" s="68"/>
      <c r="AS3" s="69"/>
      <c r="AT3" s="77">
        <v>1</v>
      </c>
      <c r="AU3" s="77">
        <v>2</v>
      </c>
      <c r="AV3" s="78">
        <v>3</v>
      </c>
      <c r="AW3" s="78">
        <v>4</v>
      </c>
      <c r="AX3" s="78">
        <v>5</v>
      </c>
      <c r="AY3" s="78">
        <v>6</v>
      </c>
      <c r="AZ3" s="79">
        <v>7</v>
      </c>
      <c r="BA3" s="78">
        <v>8</v>
      </c>
      <c r="BB3" s="78">
        <v>9</v>
      </c>
      <c r="BC3" s="78">
        <v>10</v>
      </c>
      <c r="BD3" s="83">
        <v>11</v>
      </c>
      <c r="BE3" s="84">
        <v>12</v>
      </c>
      <c r="BF3" s="84">
        <v>13</v>
      </c>
      <c r="BG3" s="84">
        <v>14</v>
      </c>
      <c r="BH3" s="84">
        <v>15</v>
      </c>
      <c r="BI3" s="85">
        <v>16</v>
      </c>
      <c r="BJ3" s="78">
        <v>17</v>
      </c>
      <c r="BK3" s="78">
        <v>18</v>
      </c>
      <c r="BL3" s="78">
        <v>19</v>
      </c>
      <c r="BM3" s="78">
        <v>20</v>
      </c>
      <c r="BN3" s="83">
        <v>21</v>
      </c>
      <c r="BO3" s="84">
        <v>22</v>
      </c>
      <c r="BP3" s="84">
        <v>23</v>
      </c>
      <c r="BQ3" s="84">
        <v>24</v>
      </c>
      <c r="BR3" s="85">
        <v>25</v>
      </c>
      <c r="BS3" s="78">
        <v>26</v>
      </c>
      <c r="BT3" s="78">
        <v>27</v>
      </c>
      <c r="BU3" s="78">
        <v>28</v>
      </c>
      <c r="BV3" s="78">
        <v>29</v>
      </c>
      <c r="BW3" s="83">
        <v>30</v>
      </c>
      <c r="BX3" s="84">
        <v>31</v>
      </c>
      <c r="BY3" s="85">
        <v>32</v>
      </c>
      <c r="BZ3" s="78">
        <v>33</v>
      </c>
      <c r="CA3" s="78">
        <v>34</v>
      </c>
      <c r="CB3" s="78">
        <v>35</v>
      </c>
      <c r="CC3" s="78">
        <v>36</v>
      </c>
      <c r="CD3" s="83">
        <v>37</v>
      </c>
      <c r="CE3" s="84">
        <v>38</v>
      </c>
      <c r="CF3" s="85">
        <v>39</v>
      </c>
      <c r="CG3" s="78">
        <v>40</v>
      </c>
      <c r="CH3" s="78">
        <v>41</v>
      </c>
      <c r="CI3" s="83">
        <v>42</v>
      </c>
      <c r="CJ3" s="84">
        <v>43</v>
      </c>
      <c r="CK3" s="85">
        <v>44</v>
      </c>
      <c r="CL3" s="78">
        <v>45</v>
      </c>
      <c r="CM3" s="78">
        <v>46</v>
      </c>
      <c r="CN3" s="78">
        <v>47</v>
      </c>
      <c r="CO3" s="78">
        <v>48</v>
      </c>
      <c r="CP3" s="79">
        <v>49</v>
      </c>
      <c r="CQ3" s="60"/>
      <c r="CR3" s="60"/>
      <c r="CS3" s="60"/>
      <c r="CT3" s="60"/>
      <c r="CU3" s="60"/>
    </row>
    <row r="4" spans="1:104" x14ac:dyDescent="0.15">
      <c r="A4">
        <v>1</v>
      </c>
      <c r="B4">
        <f t="shared" ref="B4:C15" ca="1" si="0">RANDBETWEEN(2,9)</f>
        <v>2</v>
      </c>
      <c r="C4">
        <f t="shared" ca="1" si="0"/>
        <v>9</v>
      </c>
      <c r="D4">
        <f t="shared" ref="D4:D15" ca="1" si="1">+B4*10+C4</f>
        <v>29</v>
      </c>
      <c r="E4">
        <f t="shared" ref="E4:E15" ca="1" si="2">MIN(99,10000/D4)</f>
        <v>99</v>
      </c>
      <c r="F4">
        <f t="shared" ref="F4:F15" ca="1" si="3">MAX(11,1100/D4)</f>
        <v>37.931034482758619</v>
      </c>
      <c r="G4">
        <f ca="1">INT(RAND()*(99-F4)+F4)</f>
        <v>66</v>
      </c>
      <c r="H4">
        <f t="shared" ref="H4:H15" ca="1" si="4">+D4</f>
        <v>29</v>
      </c>
      <c r="I4">
        <f ca="1">IF(MOD(G4,10)=0,G4+1,G4)</f>
        <v>66</v>
      </c>
      <c r="J4">
        <f t="shared" ref="J4:J15" ca="1" si="5">+D4*I4</f>
        <v>1914</v>
      </c>
      <c r="K4">
        <f ca="1">+J4</f>
        <v>1914</v>
      </c>
      <c r="L4" s="60"/>
      <c r="M4" s="60">
        <f ca="1">+H4</f>
        <v>29</v>
      </c>
      <c r="N4" s="60">
        <f ca="1">+K4/M4</f>
        <v>66</v>
      </c>
      <c r="O4" s="60">
        <f t="shared" ref="O4:O15" ca="1" si="6">+K4+R4</f>
        <v>1916</v>
      </c>
      <c r="P4" s="60">
        <f ca="1">+O4</f>
        <v>1916</v>
      </c>
      <c r="Q4" s="60"/>
      <c r="R4" s="60">
        <f ca="1">MIN(9999-K4,INT(RAND()*(M4-2)+1))</f>
        <v>2</v>
      </c>
      <c r="S4" s="60">
        <f ca="1">+H4*X4</f>
        <v>174</v>
      </c>
      <c r="T4" s="60">
        <f ca="1">+O4-S4*10</f>
        <v>176</v>
      </c>
      <c r="U4" s="60">
        <f ca="1">+H4*Y4</f>
        <v>174</v>
      </c>
      <c r="V4" s="60">
        <f ca="1">+T4-U4</f>
        <v>2</v>
      </c>
      <c r="W4" s="60">
        <f t="shared" ref="W4:W7" ca="1" si="7">+V4+0.001</f>
        <v>2.0009999999999999</v>
      </c>
      <c r="X4" s="61">
        <f t="shared" ref="X4:X15" ca="1" si="8">INT(I4/10)</f>
        <v>6</v>
      </c>
      <c r="Y4" s="61">
        <f t="shared" ref="Y4:Y15" ca="1" si="9">MOD(I4,10)</f>
        <v>6</v>
      </c>
      <c r="Z4" s="61">
        <f t="shared" ref="Z4:Z15" ca="1" si="10">+B4</f>
        <v>2</v>
      </c>
      <c r="AA4" s="61">
        <f t="shared" ref="AA4:AA15" ca="1" si="11">+C4</f>
        <v>9</v>
      </c>
      <c r="AB4" s="61">
        <f ca="1">INT(P4/1000)</f>
        <v>1</v>
      </c>
      <c r="AC4" s="61">
        <f ca="1">INT((P4-AB4*1000)/100)</f>
        <v>9</v>
      </c>
      <c r="AD4" s="61">
        <f ca="1">INT((P4-AB4*1000-AC4*100)/10)</f>
        <v>1</v>
      </c>
      <c r="AE4" s="61">
        <f ca="1">MOD(P4,10)</f>
        <v>6</v>
      </c>
      <c r="AF4" s="61">
        <f ca="1">IF(S4&lt;100,"",INT(S4/100))</f>
        <v>1</v>
      </c>
      <c r="AG4" s="61">
        <f ca="1">IF(S4&lt;100,INT(S4/10),INT((S4-AF4*100)/10))</f>
        <v>7</v>
      </c>
      <c r="AH4" s="61">
        <f ca="1">MOD(S4,10)</f>
        <v>4</v>
      </c>
      <c r="AI4" s="61">
        <f ca="1">IF(T4&lt;100,"",INT(T4/100))</f>
        <v>1</v>
      </c>
      <c r="AJ4" s="61">
        <f ca="1">IF(T4&lt;100,INT(T4/10),INT((T4-AI4*100)/10))</f>
        <v>7</v>
      </c>
      <c r="AK4" s="61">
        <f ca="1">MOD(T4,10)</f>
        <v>6</v>
      </c>
      <c r="AL4" s="61">
        <f ca="1">IF(U4&lt;100,"",INT(U4/100))</f>
        <v>1</v>
      </c>
      <c r="AM4" s="61">
        <f ca="1">IF(U4&lt;100,INT(U4/10),INT((U4-AL4*100)/10))</f>
        <v>7</v>
      </c>
      <c r="AN4" s="61">
        <f ca="1">MOD(U4,10)</f>
        <v>4</v>
      </c>
      <c r="AO4" s="61"/>
      <c r="AP4" s="61" t="str">
        <f ca="1">IF(INT(W4/10)=0,"",INT(W4/10))</f>
        <v/>
      </c>
      <c r="AQ4" s="61">
        <f ca="1">ROUND(MOD(W4,10),0)</f>
        <v>2</v>
      </c>
      <c r="AR4" s="61"/>
      <c r="AS4" s="60"/>
      <c r="AT4" s="74">
        <v>1</v>
      </c>
      <c r="AU4" s="87" t="s">
        <v>9</v>
      </c>
      <c r="AV4" s="88" t="s">
        <v>9</v>
      </c>
      <c r="AW4" s="88">
        <f ca="1">+X4</f>
        <v>6</v>
      </c>
      <c r="AX4" s="88">
        <f ca="1">+Y4</f>
        <v>6</v>
      </c>
      <c r="AY4" s="88" t="s">
        <v>9</v>
      </c>
      <c r="AZ4" s="89" t="s">
        <v>9</v>
      </c>
      <c r="BA4" s="88" t="s">
        <v>9</v>
      </c>
      <c r="BB4" s="88">
        <f t="shared" ref="BB4:BG4" ca="1" si="12">+Z4</f>
        <v>2</v>
      </c>
      <c r="BC4" s="89">
        <f t="shared" ca="1" si="12"/>
        <v>9</v>
      </c>
      <c r="BD4" s="88">
        <f t="shared" ca="1" si="12"/>
        <v>1</v>
      </c>
      <c r="BE4" s="88">
        <f t="shared" ca="1" si="12"/>
        <v>9</v>
      </c>
      <c r="BF4" s="88">
        <f t="shared" ca="1" si="12"/>
        <v>1</v>
      </c>
      <c r="BG4" s="88">
        <f t="shared" ca="1" si="12"/>
        <v>6</v>
      </c>
      <c r="BH4" s="88" t="s">
        <v>9</v>
      </c>
      <c r="BI4" s="88" t="s">
        <v>9</v>
      </c>
      <c r="BJ4" s="87">
        <f ca="1">+AF4</f>
        <v>1</v>
      </c>
      <c r="BK4" s="88">
        <f ca="1">+AG4</f>
        <v>7</v>
      </c>
      <c r="BL4" s="88">
        <f ca="1">+AH4</f>
        <v>4</v>
      </c>
      <c r="BM4" s="88" t="s">
        <v>9</v>
      </c>
      <c r="BN4" s="71" t="s">
        <v>9</v>
      </c>
      <c r="BO4" s="72">
        <f ca="1">+AI4</f>
        <v>1</v>
      </c>
      <c r="BP4" s="72">
        <f ca="1">+AJ4</f>
        <v>7</v>
      </c>
      <c r="BQ4" s="72">
        <f ca="1">+AK4</f>
        <v>6</v>
      </c>
      <c r="BR4" s="73" t="s">
        <v>9</v>
      </c>
      <c r="BS4" s="87">
        <f ca="1">+AL4</f>
        <v>1</v>
      </c>
      <c r="BT4" s="88">
        <f ca="1">+AM4</f>
        <v>7</v>
      </c>
      <c r="BU4" s="88">
        <f ca="1">+AN4</f>
        <v>4</v>
      </c>
      <c r="BV4" s="88" t="s">
        <v>9</v>
      </c>
      <c r="BW4" s="87" t="s">
        <v>9</v>
      </c>
      <c r="BX4" s="88" t="str">
        <f ca="1">AP4</f>
        <v/>
      </c>
      <c r="BY4" s="89">
        <f t="shared" ref="BY4:BY8" ca="1" si="13">AQ4</f>
        <v>2</v>
      </c>
      <c r="BZ4" s="88" t="s">
        <v>9</v>
      </c>
      <c r="CA4" s="88" t="s">
        <v>9</v>
      </c>
      <c r="CB4" s="88" t="s">
        <v>9</v>
      </c>
      <c r="CC4" s="88" t="s">
        <v>9</v>
      </c>
      <c r="CD4" s="74" t="s">
        <v>17</v>
      </c>
      <c r="CE4" s="75" t="s">
        <v>17</v>
      </c>
      <c r="CF4" s="76" t="s">
        <v>17</v>
      </c>
      <c r="CG4" s="75" t="s">
        <v>17</v>
      </c>
      <c r="CH4" s="75" t="s">
        <v>17</v>
      </c>
      <c r="CI4" s="74" t="s">
        <v>16</v>
      </c>
      <c r="CJ4" s="75" t="s">
        <v>16</v>
      </c>
      <c r="CK4" s="75" t="s">
        <v>16</v>
      </c>
      <c r="CL4" s="74" t="str">
        <f>CI4</f>
        <v xml:space="preserve"> </v>
      </c>
      <c r="CM4" s="75" t="str">
        <f t="shared" ref="CM4:CM8" si="14">CJ4</f>
        <v xml:space="preserve"> </v>
      </c>
      <c r="CN4" s="76" t="str">
        <f t="shared" ref="CN4:CN8" si="15">CK4</f>
        <v xml:space="preserve"> </v>
      </c>
      <c r="CO4" s="74">
        <f ca="1">+N4</f>
        <v>66</v>
      </c>
      <c r="CP4" s="76">
        <f ca="1">+R4</f>
        <v>2</v>
      </c>
      <c r="CQ4" s="60"/>
      <c r="CR4" s="60"/>
      <c r="CS4" s="70" t="s">
        <v>9</v>
      </c>
      <c r="CT4" s="70" t="s">
        <v>9</v>
      </c>
      <c r="CU4" s="70" t="s">
        <v>9</v>
      </c>
      <c r="CV4" s="5" t="s">
        <v>9</v>
      </c>
      <c r="CW4" s="5" t="s">
        <v>9</v>
      </c>
      <c r="CX4" s="5" t="s">
        <v>9</v>
      </c>
      <c r="CY4" s="5" t="s">
        <v>9</v>
      </c>
      <c r="CZ4" s="5" t="s">
        <v>9</v>
      </c>
    </row>
    <row r="5" spans="1:104" x14ac:dyDescent="0.15">
      <c r="A5">
        <v>2</v>
      </c>
      <c r="B5">
        <f t="shared" ca="1" si="0"/>
        <v>2</v>
      </c>
      <c r="C5">
        <f t="shared" ca="1" si="0"/>
        <v>5</v>
      </c>
      <c r="D5">
        <f t="shared" ca="1" si="1"/>
        <v>25</v>
      </c>
      <c r="E5">
        <f t="shared" ca="1" si="2"/>
        <v>99</v>
      </c>
      <c r="F5">
        <f t="shared" ca="1" si="3"/>
        <v>44</v>
      </c>
      <c r="G5">
        <f t="shared" ref="G5:G7" ca="1" si="16">INT(RAND()*(99-F5)+F5)</f>
        <v>94</v>
      </c>
      <c r="H5">
        <f t="shared" ca="1" si="4"/>
        <v>25</v>
      </c>
      <c r="I5">
        <f t="shared" ref="I5:I7" ca="1" si="17">IF(MOD(G5,10)=0,G5+1,G5)</f>
        <v>94</v>
      </c>
      <c r="J5">
        <f t="shared" ca="1" si="5"/>
        <v>2350</v>
      </c>
      <c r="K5">
        <f ca="1">+J5/10</f>
        <v>235</v>
      </c>
      <c r="L5" s="60"/>
      <c r="M5" s="60">
        <f ca="1">+H5/10</f>
        <v>2.5</v>
      </c>
      <c r="N5" s="60">
        <f t="shared" ref="N5:N7" ca="1" si="18">+K5/M5</f>
        <v>94</v>
      </c>
      <c r="O5" s="60">
        <f t="shared" ca="1" si="6"/>
        <v>235.3</v>
      </c>
      <c r="P5" s="60">
        <f ca="1">+O5*10</f>
        <v>2353</v>
      </c>
      <c r="Q5" s="60"/>
      <c r="R5" s="60">
        <f ca="1">MIN(999-K5,ROUND(RAND()*(M5-0.2)+0.1,1))</f>
        <v>0.3</v>
      </c>
      <c r="S5" s="60">
        <f ca="1">+H5*X5</f>
        <v>225</v>
      </c>
      <c r="T5" s="60">
        <f ca="1">+O5*10-S5*10</f>
        <v>103</v>
      </c>
      <c r="U5" s="60">
        <f ca="1">+H5*Y5</f>
        <v>100</v>
      </c>
      <c r="V5" s="60">
        <f t="shared" ref="V5:V7" ca="1" si="19">+T5-U5</f>
        <v>3</v>
      </c>
      <c r="W5" s="60">
        <f t="shared" ca="1" si="7"/>
        <v>3.0009999999999999</v>
      </c>
      <c r="X5" s="61">
        <f t="shared" ca="1" si="8"/>
        <v>9</v>
      </c>
      <c r="Y5" s="61">
        <f t="shared" ca="1" si="9"/>
        <v>4</v>
      </c>
      <c r="Z5" s="61">
        <f t="shared" ca="1" si="10"/>
        <v>2</v>
      </c>
      <c r="AA5" s="61">
        <f t="shared" ca="1" si="11"/>
        <v>5</v>
      </c>
      <c r="AB5" s="61">
        <f t="shared" ref="AB5:AB15" ca="1" si="20">INT(P5/1000)</f>
        <v>2</v>
      </c>
      <c r="AC5" s="61">
        <f t="shared" ref="AC5:AC15" ca="1" si="21">INT((P5-AB5*1000)/100)</f>
        <v>3</v>
      </c>
      <c r="AD5" s="61">
        <f t="shared" ref="AD5:AD15" ca="1" si="22">INT((P5-AB5*1000-AC5*100)/10)</f>
        <v>5</v>
      </c>
      <c r="AE5" s="61">
        <f t="shared" ref="AE5:AE15" ca="1" si="23">MOD(P5,10)</f>
        <v>3</v>
      </c>
      <c r="AF5" s="61">
        <f t="shared" ref="AF5:AF7" ca="1" si="24">IF(S5&lt;100,"",INT(S5/100))</f>
        <v>2</v>
      </c>
      <c r="AG5" s="61">
        <f t="shared" ref="AG5:AG7" ca="1" si="25">IF(S5&lt;100,INT(S5/10),INT((S5-AF5*100)/10))</f>
        <v>2</v>
      </c>
      <c r="AH5" s="61">
        <f t="shared" ref="AH5:AH7" ca="1" si="26">MOD(S5,10)</f>
        <v>5</v>
      </c>
      <c r="AI5" s="61">
        <f t="shared" ref="AI5:AI7" ca="1" si="27">IF(T5&lt;100,"",INT(T5/100))</f>
        <v>1</v>
      </c>
      <c r="AJ5" s="61">
        <f t="shared" ref="AJ5:AJ7" ca="1" si="28">IF(T5&lt;100,INT(T5/10),INT((T5-AI5*100)/10))</f>
        <v>0</v>
      </c>
      <c r="AK5" s="61">
        <f t="shared" ref="AK5:AK7" ca="1" si="29">MOD(T5,10)</f>
        <v>3</v>
      </c>
      <c r="AL5" s="61">
        <f t="shared" ref="AL5:AL7" ca="1" si="30">IF(U5&lt;100,"",INT(U5/100))</f>
        <v>1</v>
      </c>
      <c r="AM5" s="61">
        <f t="shared" ref="AM5:AM7" ca="1" si="31">IF(U5&lt;100,INT(U5/10),INT((U5-AL5*100)/10))</f>
        <v>0</v>
      </c>
      <c r="AN5" s="61">
        <f t="shared" ref="AN5:AN7" ca="1" si="32">MOD(U5,10)</f>
        <v>0</v>
      </c>
      <c r="AO5" s="61"/>
      <c r="AP5" s="61">
        <f t="shared" ref="AP5:AP8" ca="1" si="33">INT(W5/10)</f>
        <v>0</v>
      </c>
      <c r="AQ5" s="61">
        <f ca="1">IF(INT(MOD(W5,10))=0,"",ROUND(MOD(W5,10),0))</f>
        <v>3</v>
      </c>
      <c r="AR5" s="61"/>
      <c r="AS5" s="60"/>
      <c r="AT5" s="77">
        <v>2</v>
      </c>
      <c r="AU5" s="71" t="s">
        <v>9</v>
      </c>
      <c r="AV5" s="72" t="s">
        <v>9</v>
      </c>
      <c r="AW5" s="72">
        <f t="shared" ref="AW5:AW7" ca="1" si="34">+X5</f>
        <v>9</v>
      </c>
      <c r="AX5" s="72">
        <f t="shared" ref="AX5:AX7" ca="1" si="35">+Y5</f>
        <v>4</v>
      </c>
      <c r="AY5" s="72" t="s">
        <v>9</v>
      </c>
      <c r="AZ5" s="73" t="s">
        <v>9</v>
      </c>
      <c r="BA5" s="72" t="s">
        <v>9</v>
      </c>
      <c r="BB5" s="72">
        <f t="shared" ref="BB5:BB7" ca="1" si="36">+Z5</f>
        <v>2</v>
      </c>
      <c r="BC5" s="73">
        <f t="shared" ref="BC5:BC7" ca="1" si="37">+AA5</f>
        <v>5</v>
      </c>
      <c r="BD5" s="72">
        <f t="shared" ref="BD5:BD7" ca="1" si="38">+AB5</f>
        <v>2</v>
      </c>
      <c r="BE5" s="72">
        <f t="shared" ref="BE5:BE7" ca="1" si="39">+AC5</f>
        <v>3</v>
      </c>
      <c r="BF5" s="72">
        <f t="shared" ref="BF5:BF7" ca="1" si="40">+AD5</f>
        <v>5</v>
      </c>
      <c r="BG5" s="72">
        <f t="shared" ref="BG5:BG7" ca="1" si="41">+AE5</f>
        <v>3</v>
      </c>
      <c r="BH5" s="72" t="s">
        <v>9</v>
      </c>
      <c r="BI5" s="72" t="s">
        <v>9</v>
      </c>
      <c r="BJ5" s="71">
        <f t="shared" ref="BJ5:BJ7" ca="1" si="42">+AF5</f>
        <v>2</v>
      </c>
      <c r="BK5" s="72">
        <f t="shared" ref="BK5:BK7" ca="1" si="43">+AG5</f>
        <v>2</v>
      </c>
      <c r="BL5" s="72">
        <f t="shared" ref="BL5:BL7" ca="1" si="44">+AH5</f>
        <v>5</v>
      </c>
      <c r="BM5" s="72" t="s">
        <v>9</v>
      </c>
      <c r="BN5" s="71" t="s">
        <v>9</v>
      </c>
      <c r="BO5" s="72">
        <f t="shared" ref="BO5:BO7" ca="1" si="45">+AI5</f>
        <v>1</v>
      </c>
      <c r="BP5" s="72">
        <f t="shared" ref="BP5:BP7" ca="1" si="46">+AJ5</f>
        <v>0</v>
      </c>
      <c r="BQ5" s="72">
        <f t="shared" ref="BQ5:BQ7" ca="1" si="47">+AK5</f>
        <v>3</v>
      </c>
      <c r="BR5" s="73" t="s">
        <v>9</v>
      </c>
      <c r="BS5" s="71">
        <f t="shared" ref="BS5:BS7" ca="1" si="48">+AL5</f>
        <v>1</v>
      </c>
      <c r="BT5" s="72">
        <f t="shared" ref="BT5:BT7" ca="1" si="49">+AM5</f>
        <v>0</v>
      </c>
      <c r="BU5" s="72">
        <f t="shared" ref="BU5:BU7" ca="1" si="50">+AN5</f>
        <v>0</v>
      </c>
      <c r="BV5" s="72" t="s">
        <v>9</v>
      </c>
      <c r="BW5" s="71" t="s">
        <v>9</v>
      </c>
      <c r="BX5" s="72">
        <f t="shared" ref="BX5:BX8" ca="1" si="51">AP5</f>
        <v>0</v>
      </c>
      <c r="BY5" s="73">
        <f t="shared" ca="1" si="13"/>
        <v>3</v>
      </c>
      <c r="BZ5" s="72" t="s">
        <v>9</v>
      </c>
      <c r="CA5" s="72" t="s">
        <v>9</v>
      </c>
      <c r="CB5" s="72" t="s">
        <v>9</v>
      </c>
      <c r="CC5" s="72" t="s">
        <v>9</v>
      </c>
      <c r="CD5" s="77" t="s">
        <v>17</v>
      </c>
      <c r="CE5" s="78" t="str">
        <f ca="1">IF(BY5="","",".")</f>
        <v>.</v>
      </c>
      <c r="CF5" s="79" t="s">
        <v>17</v>
      </c>
      <c r="CG5" s="78" t="s">
        <v>17</v>
      </c>
      <c r="CH5" s="78" t="s">
        <v>14</v>
      </c>
      <c r="CI5" s="77" t="s">
        <v>16</v>
      </c>
      <c r="CJ5" s="78" t="s">
        <v>16</v>
      </c>
      <c r="CK5" s="78" t="str">
        <f ca="1">IF(AE5="","",".")</f>
        <v>.</v>
      </c>
      <c r="CL5" s="77" t="str">
        <f t="shared" ref="CL5:CL8" si="52">CI5</f>
        <v xml:space="preserve"> </v>
      </c>
      <c r="CM5" s="78" t="str">
        <f t="shared" si="14"/>
        <v xml:space="preserve"> </v>
      </c>
      <c r="CN5" s="79" t="str">
        <f t="shared" ca="1" si="15"/>
        <v>.</v>
      </c>
      <c r="CO5" s="77">
        <f t="shared" ref="CO5:CO15" ca="1" si="53">+N5</f>
        <v>94</v>
      </c>
      <c r="CP5" s="79">
        <f t="shared" ref="CP5:CP15" ca="1" si="54">+R5</f>
        <v>0.3</v>
      </c>
      <c r="CQ5" s="60"/>
      <c r="CR5" s="60"/>
      <c r="CS5" s="70" t="s">
        <v>9</v>
      </c>
      <c r="CT5" s="70" t="s">
        <v>9</v>
      </c>
      <c r="CU5" s="70" t="s">
        <v>9</v>
      </c>
      <c r="CV5" s="5" t="s">
        <v>9</v>
      </c>
      <c r="CW5" s="5" t="s">
        <v>9</v>
      </c>
      <c r="CX5" s="5" t="s">
        <v>9</v>
      </c>
      <c r="CY5" s="5" t="s">
        <v>9</v>
      </c>
      <c r="CZ5" s="5" t="s">
        <v>9</v>
      </c>
    </row>
    <row r="6" spans="1:104" x14ac:dyDescent="0.15">
      <c r="A6">
        <v>3</v>
      </c>
      <c r="B6">
        <f t="shared" ca="1" si="0"/>
        <v>5</v>
      </c>
      <c r="C6">
        <f t="shared" ca="1" si="0"/>
        <v>6</v>
      </c>
      <c r="D6">
        <f t="shared" ca="1" si="1"/>
        <v>56</v>
      </c>
      <c r="E6">
        <f t="shared" ca="1" si="2"/>
        <v>99</v>
      </c>
      <c r="F6">
        <f t="shared" ca="1" si="3"/>
        <v>19.642857142857142</v>
      </c>
      <c r="G6">
        <f t="shared" ref="G6" ca="1" si="55">INT(RAND()*(99-F6)+F6)</f>
        <v>49</v>
      </c>
      <c r="H6">
        <f t="shared" ca="1" si="4"/>
        <v>56</v>
      </c>
      <c r="I6">
        <f t="shared" ref="I6" ca="1" si="56">IF(MOD(G6,10)=0,G6+1,G6)</f>
        <v>49</v>
      </c>
      <c r="J6">
        <f t="shared" ca="1" si="5"/>
        <v>2744</v>
      </c>
      <c r="K6">
        <f ca="1">+J6/10</f>
        <v>274.39999999999998</v>
      </c>
      <c r="L6" s="60"/>
      <c r="M6" s="60">
        <f ca="1">+H6/10</f>
        <v>5.6</v>
      </c>
      <c r="N6" s="60">
        <f t="shared" ref="N6" ca="1" si="57">+K6/M6</f>
        <v>49</v>
      </c>
      <c r="O6" s="60">
        <f t="shared" ca="1" si="6"/>
        <v>277.39999999999998</v>
      </c>
      <c r="P6" s="60">
        <f ca="1">+O6*10</f>
        <v>2774</v>
      </c>
      <c r="Q6" s="60"/>
      <c r="R6" s="60">
        <f ca="1">MIN(999-K6,ROUND(RAND()*(M6-0.2)+0.1,1))</f>
        <v>3</v>
      </c>
      <c r="S6" s="60">
        <f ca="1">+H6*X6</f>
        <v>224</v>
      </c>
      <c r="T6" s="60">
        <f ca="1">+O6*10-S6*10</f>
        <v>534</v>
      </c>
      <c r="U6" s="60">
        <f ca="1">+H6*Y6</f>
        <v>504</v>
      </c>
      <c r="V6" s="60">
        <f t="shared" ref="V6" ca="1" si="58">+T6-U6</f>
        <v>30</v>
      </c>
      <c r="W6" s="60">
        <f t="shared" ca="1" si="7"/>
        <v>30.001000000000001</v>
      </c>
      <c r="X6" s="61">
        <f t="shared" ca="1" si="8"/>
        <v>4</v>
      </c>
      <c r="Y6" s="61">
        <f t="shared" ca="1" si="9"/>
        <v>9</v>
      </c>
      <c r="Z6" s="61">
        <f t="shared" ca="1" si="10"/>
        <v>5</v>
      </c>
      <c r="AA6" s="61">
        <f t="shared" ca="1" si="11"/>
        <v>6</v>
      </c>
      <c r="AB6" s="61">
        <f t="shared" ca="1" si="20"/>
        <v>2</v>
      </c>
      <c r="AC6" s="61">
        <f t="shared" ca="1" si="21"/>
        <v>7</v>
      </c>
      <c r="AD6" s="61">
        <f t="shared" ca="1" si="22"/>
        <v>7</v>
      </c>
      <c r="AE6" s="61">
        <f t="shared" ca="1" si="23"/>
        <v>4</v>
      </c>
      <c r="AF6" s="61">
        <f t="shared" ref="AF6" ca="1" si="59">IF(S6&lt;100,"",INT(S6/100))</f>
        <v>2</v>
      </c>
      <c r="AG6" s="61">
        <f t="shared" ref="AG6" ca="1" si="60">IF(S6&lt;100,INT(S6/10),INT((S6-AF6*100)/10))</f>
        <v>2</v>
      </c>
      <c r="AH6" s="61">
        <f t="shared" ref="AH6" ca="1" si="61">MOD(S6,10)</f>
        <v>4</v>
      </c>
      <c r="AI6" s="61">
        <f t="shared" ref="AI6" ca="1" si="62">IF(T6&lt;100,"",INT(T6/100))</f>
        <v>5</v>
      </c>
      <c r="AJ6" s="61">
        <f t="shared" ref="AJ6" ca="1" si="63">IF(T6&lt;100,INT(T6/10),INT((T6-AI6*100)/10))</f>
        <v>3</v>
      </c>
      <c r="AK6" s="61">
        <f t="shared" ref="AK6" ca="1" si="64">MOD(T6,10)</f>
        <v>4</v>
      </c>
      <c r="AL6" s="61">
        <f t="shared" ref="AL6" ca="1" si="65">IF(U6&lt;100,"",INT(U6/100))</f>
        <v>5</v>
      </c>
      <c r="AM6" s="61">
        <f t="shared" ref="AM6" ca="1" si="66">IF(U6&lt;100,INT(U6/10),INT((U6-AL6*100)/10))</f>
        <v>0</v>
      </c>
      <c r="AN6" s="61">
        <f t="shared" ref="AN6" ca="1" si="67">MOD(U6,10)</f>
        <v>4</v>
      </c>
      <c r="AO6" s="61"/>
      <c r="AP6" s="61">
        <f t="shared" ca="1" si="33"/>
        <v>3</v>
      </c>
      <c r="AQ6" s="61" t="str">
        <f t="shared" ref="AQ6:AQ8" ca="1" si="68">IF(INT(MOD(W6,10))=0,"",ROUND(MOD(W6,10),0))</f>
        <v/>
      </c>
      <c r="AR6" s="61"/>
      <c r="AS6" s="60"/>
      <c r="AT6" s="77">
        <v>3</v>
      </c>
      <c r="AU6" s="71" t="s">
        <v>9</v>
      </c>
      <c r="AV6" s="72" t="s">
        <v>9</v>
      </c>
      <c r="AW6" s="72">
        <f t="shared" ref="AW6" ca="1" si="69">+X6</f>
        <v>4</v>
      </c>
      <c r="AX6" s="72">
        <f t="shared" ref="AX6" ca="1" si="70">+Y6</f>
        <v>9</v>
      </c>
      <c r="AY6" s="72" t="s">
        <v>9</v>
      </c>
      <c r="AZ6" s="73" t="s">
        <v>9</v>
      </c>
      <c r="BA6" s="72" t="s">
        <v>9</v>
      </c>
      <c r="BB6" s="72">
        <f t="shared" ref="BB6" ca="1" si="71">+Z6</f>
        <v>5</v>
      </c>
      <c r="BC6" s="73">
        <f t="shared" ref="BC6" ca="1" si="72">+AA6</f>
        <v>6</v>
      </c>
      <c r="BD6" s="72">
        <f t="shared" ref="BD6" ca="1" si="73">+AB6</f>
        <v>2</v>
      </c>
      <c r="BE6" s="72">
        <f t="shared" ref="BE6" ca="1" si="74">+AC6</f>
        <v>7</v>
      </c>
      <c r="BF6" s="72">
        <f t="shared" ref="BF6" ca="1" si="75">+AD6</f>
        <v>7</v>
      </c>
      <c r="BG6" s="72">
        <f t="shared" ref="BG6" ca="1" si="76">+AE6</f>
        <v>4</v>
      </c>
      <c r="BH6" s="72" t="s">
        <v>9</v>
      </c>
      <c r="BI6" s="72" t="s">
        <v>9</v>
      </c>
      <c r="BJ6" s="71">
        <f t="shared" ref="BJ6" ca="1" si="77">+AF6</f>
        <v>2</v>
      </c>
      <c r="BK6" s="72">
        <f t="shared" ref="BK6" ca="1" si="78">+AG6</f>
        <v>2</v>
      </c>
      <c r="BL6" s="72">
        <f t="shared" ref="BL6" ca="1" si="79">+AH6</f>
        <v>4</v>
      </c>
      <c r="BM6" s="72" t="s">
        <v>9</v>
      </c>
      <c r="BN6" s="71" t="s">
        <v>9</v>
      </c>
      <c r="BO6" s="72">
        <f t="shared" ref="BO6" ca="1" si="80">+AI6</f>
        <v>5</v>
      </c>
      <c r="BP6" s="72">
        <f t="shared" ref="BP6" ca="1" si="81">+AJ6</f>
        <v>3</v>
      </c>
      <c r="BQ6" s="72">
        <f t="shared" ref="BQ6" ca="1" si="82">+AK6</f>
        <v>4</v>
      </c>
      <c r="BR6" s="73" t="s">
        <v>9</v>
      </c>
      <c r="BS6" s="71">
        <f t="shared" ref="BS6" ca="1" si="83">+AL6</f>
        <v>5</v>
      </c>
      <c r="BT6" s="72">
        <f t="shared" ref="BT6" ca="1" si="84">+AM6</f>
        <v>0</v>
      </c>
      <c r="BU6" s="72">
        <f t="shared" ref="BU6" ca="1" si="85">+AN6</f>
        <v>4</v>
      </c>
      <c r="BV6" s="72" t="s">
        <v>9</v>
      </c>
      <c r="BW6" s="71" t="s">
        <v>9</v>
      </c>
      <c r="BX6" s="72">
        <f t="shared" ca="1" si="51"/>
        <v>3</v>
      </c>
      <c r="BY6" s="73" t="str">
        <f t="shared" ca="1" si="13"/>
        <v/>
      </c>
      <c r="BZ6" s="72" t="s">
        <v>9</v>
      </c>
      <c r="CA6" s="72" t="s">
        <v>9</v>
      </c>
      <c r="CB6" s="72" t="s">
        <v>9</v>
      </c>
      <c r="CC6" s="72" t="s">
        <v>9</v>
      </c>
      <c r="CD6" s="77" t="s">
        <v>17</v>
      </c>
      <c r="CE6" s="78" t="str">
        <f ca="1">IF(BY6="","",".")</f>
        <v/>
      </c>
      <c r="CF6" s="79" t="s">
        <v>17</v>
      </c>
      <c r="CG6" s="78" t="s">
        <v>17</v>
      </c>
      <c r="CH6" s="78" t="s">
        <v>14</v>
      </c>
      <c r="CI6" s="77" t="s">
        <v>16</v>
      </c>
      <c r="CJ6" s="78" t="s">
        <v>16</v>
      </c>
      <c r="CK6" s="78" t="str">
        <f ca="1">IF(AE6="","",".")</f>
        <v>.</v>
      </c>
      <c r="CL6" s="77" t="str">
        <f t="shared" si="52"/>
        <v xml:space="preserve"> </v>
      </c>
      <c r="CM6" s="78" t="str">
        <f t="shared" si="14"/>
        <v xml:space="preserve"> </v>
      </c>
      <c r="CN6" s="79" t="str">
        <f t="shared" ca="1" si="15"/>
        <v>.</v>
      </c>
      <c r="CO6" s="77">
        <f t="shared" ca="1" si="53"/>
        <v>49</v>
      </c>
      <c r="CP6" s="79">
        <f t="shared" ca="1" si="54"/>
        <v>3</v>
      </c>
      <c r="CQ6" s="60"/>
      <c r="CR6" s="60"/>
      <c r="CS6" s="70" t="s">
        <v>9</v>
      </c>
      <c r="CT6" s="70" t="s">
        <v>9</v>
      </c>
      <c r="CU6" s="70" t="s">
        <v>9</v>
      </c>
      <c r="CV6" s="5" t="s">
        <v>9</v>
      </c>
      <c r="CW6" s="5" t="s">
        <v>9</v>
      </c>
      <c r="CX6" s="5" t="s">
        <v>9</v>
      </c>
      <c r="CY6" s="5" t="s">
        <v>9</v>
      </c>
      <c r="CZ6" s="5" t="s">
        <v>9</v>
      </c>
    </row>
    <row r="7" spans="1:104" x14ac:dyDescent="0.15">
      <c r="A7">
        <v>4</v>
      </c>
      <c r="B7">
        <f t="shared" ca="1" si="0"/>
        <v>6</v>
      </c>
      <c r="C7">
        <f t="shared" ca="1" si="0"/>
        <v>3</v>
      </c>
      <c r="D7">
        <f t="shared" ca="1" si="1"/>
        <v>63</v>
      </c>
      <c r="E7">
        <f t="shared" ca="1" si="2"/>
        <v>99</v>
      </c>
      <c r="F7">
        <f t="shared" ca="1" si="3"/>
        <v>17.460317460317459</v>
      </c>
      <c r="G7">
        <f t="shared" ca="1" si="16"/>
        <v>41</v>
      </c>
      <c r="H7">
        <f t="shared" ca="1" si="4"/>
        <v>63</v>
      </c>
      <c r="I7">
        <f t="shared" ca="1" si="17"/>
        <v>41</v>
      </c>
      <c r="J7">
        <f t="shared" ca="1" si="5"/>
        <v>2583</v>
      </c>
      <c r="K7">
        <f ca="1">+J7/100</f>
        <v>25.83</v>
      </c>
      <c r="L7" s="60"/>
      <c r="M7" s="60">
        <f ca="1">+H7/100</f>
        <v>0.63</v>
      </c>
      <c r="N7" s="60">
        <f t="shared" ca="1" si="18"/>
        <v>41</v>
      </c>
      <c r="O7" s="60">
        <f t="shared" ca="1" si="6"/>
        <v>25.909999999999997</v>
      </c>
      <c r="P7" s="60">
        <f ca="1">+O7*100</f>
        <v>2590.9999999999995</v>
      </c>
      <c r="Q7" s="60"/>
      <c r="R7" s="60">
        <f ca="1">MIN(99-K7,ROUND(RAND()*(M7-0.02)+0.01,2))</f>
        <v>0.08</v>
      </c>
      <c r="S7" s="60">
        <f ca="1">+H7*X7</f>
        <v>252</v>
      </c>
      <c r="T7" s="60">
        <f ca="1">+O7*100-S7*10</f>
        <v>70.999999999999545</v>
      </c>
      <c r="U7" s="60">
        <f ca="1">+H7*Y7</f>
        <v>63</v>
      </c>
      <c r="V7" s="60">
        <f t="shared" ca="1" si="19"/>
        <v>7.9999999999995453</v>
      </c>
      <c r="W7" s="60">
        <f t="shared" ca="1" si="7"/>
        <v>8.0009999999995447</v>
      </c>
      <c r="X7" s="61">
        <f t="shared" ca="1" si="8"/>
        <v>4</v>
      </c>
      <c r="Y7" s="61">
        <f t="shared" ca="1" si="9"/>
        <v>1</v>
      </c>
      <c r="Z7" s="61">
        <f t="shared" ca="1" si="10"/>
        <v>6</v>
      </c>
      <c r="AA7" s="61">
        <f t="shared" ca="1" si="11"/>
        <v>3</v>
      </c>
      <c r="AB7" s="61">
        <f t="shared" ca="1" si="20"/>
        <v>2</v>
      </c>
      <c r="AC7" s="61">
        <f t="shared" ca="1" si="21"/>
        <v>5</v>
      </c>
      <c r="AD7" s="61">
        <f t="shared" ca="1" si="22"/>
        <v>9</v>
      </c>
      <c r="AE7" s="61">
        <f t="shared" ca="1" si="23"/>
        <v>0.99999999999954525</v>
      </c>
      <c r="AF7" s="61">
        <f t="shared" ca="1" si="24"/>
        <v>2</v>
      </c>
      <c r="AG7" s="61">
        <f t="shared" ca="1" si="25"/>
        <v>5</v>
      </c>
      <c r="AH7" s="61">
        <f t="shared" ca="1" si="26"/>
        <v>2</v>
      </c>
      <c r="AI7" s="61" t="str">
        <f t="shared" ca="1" si="27"/>
        <v/>
      </c>
      <c r="AJ7" s="61">
        <f t="shared" ca="1" si="28"/>
        <v>7</v>
      </c>
      <c r="AK7" s="61">
        <f t="shared" ca="1" si="29"/>
        <v>0.99999999999954525</v>
      </c>
      <c r="AL7" s="61" t="str">
        <f t="shared" ca="1" si="30"/>
        <v/>
      </c>
      <c r="AM7" s="61">
        <f t="shared" ca="1" si="31"/>
        <v>6</v>
      </c>
      <c r="AN7" s="61">
        <f t="shared" ca="1" si="32"/>
        <v>3</v>
      </c>
      <c r="AO7" s="61">
        <v>0</v>
      </c>
      <c r="AP7" s="61">
        <f t="shared" ca="1" si="33"/>
        <v>0</v>
      </c>
      <c r="AQ7" s="61">
        <f t="shared" ca="1" si="68"/>
        <v>8</v>
      </c>
      <c r="AR7" s="61"/>
      <c r="AS7" s="60"/>
      <c r="AT7" s="77">
        <v>4</v>
      </c>
      <c r="AU7" s="71" t="s">
        <v>9</v>
      </c>
      <c r="AV7" s="72" t="s">
        <v>9</v>
      </c>
      <c r="AW7" s="72">
        <f t="shared" ca="1" si="34"/>
        <v>4</v>
      </c>
      <c r="AX7" s="72">
        <f t="shared" ca="1" si="35"/>
        <v>1</v>
      </c>
      <c r="AY7" s="72" t="s">
        <v>9</v>
      </c>
      <c r="AZ7" s="73" t="s">
        <v>9</v>
      </c>
      <c r="BA7" s="72">
        <v>0</v>
      </c>
      <c r="BB7" s="72">
        <f t="shared" ca="1" si="36"/>
        <v>6</v>
      </c>
      <c r="BC7" s="73">
        <f t="shared" ca="1" si="37"/>
        <v>3</v>
      </c>
      <c r="BD7" s="72">
        <f t="shared" ca="1" si="38"/>
        <v>2</v>
      </c>
      <c r="BE7" s="72">
        <f t="shared" ca="1" si="39"/>
        <v>5</v>
      </c>
      <c r="BF7" s="72">
        <f t="shared" ca="1" si="40"/>
        <v>9</v>
      </c>
      <c r="BG7" s="72">
        <f t="shared" ca="1" si="41"/>
        <v>0.99999999999954525</v>
      </c>
      <c r="BH7" s="72" t="s">
        <v>9</v>
      </c>
      <c r="BI7" s="72" t="s">
        <v>9</v>
      </c>
      <c r="BJ7" s="71">
        <f t="shared" ca="1" si="42"/>
        <v>2</v>
      </c>
      <c r="BK7" s="72">
        <f t="shared" ca="1" si="43"/>
        <v>5</v>
      </c>
      <c r="BL7" s="72">
        <f t="shared" ca="1" si="44"/>
        <v>2</v>
      </c>
      <c r="BM7" s="72" t="s">
        <v>9</v>
      </c>
      <c r="BN7" s="71" t="s">
        <v>9</v>
      </c>
      <c r="BO7" s="72" t="str">
        <f t="shared" ca="1" si="45"/>
        <v/>
      </c>
      <c r="BP7" s="72">
        <f t="shared" ca="1" si="46"/>
        <v>7</v>
      </c>
      <c r="BQ7" s="72">
        <f t="shared" ca="1" si="47"/>
        <v>0.99999999999954525</v>
      </c>
      <c r="BR7" s="73" t="s">
        <v>9</v>
      </c>
      <c r="BS7" s="71" t="str">
        <f t="shared" ca="1" si="48"/>
        <v/>
      </c>
      <c r="BT7" s="72">
        <f t="shared" ca="1" si="49"/>
        <v>6</v>
      </c>
      <c r="BU7" s="72">
        <f t="shared" ca="1" si="50"/>
        <v>3</v>
      </c>
      <c r="BV7" s="72" t="s">
        <v>9</v>
      </c>
      <c r="BW7" s="71">
        <v>0</v>
      </c>
      <c r="BX7" s="72">
        <f t="shared" ca="1" si="51"/>
        <v>0</v>
      </c>
      <c r="BY7" s="73">
        <f t="shared" ca="1" si="13"/>
        <v>8</v>
      </c>
      <c r="BZ7" s="72" t="s">
        <v>9</v>
      </c>
      <c r="CA7" s="72" t="s">
        <v>9</v>
      </c>
      <c r="CB7" s="72" t="s">
        <v>9</v>
      </c>
      <c r="CC7" s="72" t="s">
        <v>9</v>
      </c>
      <c r="CD7" s="77" t="s">
        <v>14</v>
      </c>
      <c r="CE7" s="78" t="s">
        <v>17</v>
      </c>
      <c r="CF7" s="79" t="s">
        <v>17</v>
      </c>
      <c r="CG7" s="78" t="s">
        <v>14</v>
      </c>
      <c r="CH7" s="78" t="s">
        <v>17</v>
      </c>
      <c r="CI7" s="77" t="s">
        <v>17</v>
      </c>
      <c r="CJ7" s="78" t="s">
        <v>14</v>
      </c>
      <c r="CK7" s="78" t="s">
        <v>17</v>
      </c>
      <c r="CL7" s="77" t="str">
        <f t="shared" si="52"/>
        <v xml:space="preserve"> </v>
      </c>
      <c r="CM7" s="78" t="str">
        <f t="shared" si="14"/>
        <v>.</v>
      </c>
      <c r="CN7" s="79" t="str">
        <f t="shared" si="15"/>
        <v xml:space="preserve"> </v>
      </c>
      <c r="CO7" s="77">
        <f t="shared" ca="1" si="53"/>
        <v>41</v>
      </c>
      <c r="CP7" s="79">
        <f t="shared" ca="1" si="54"/>
        <v>0.08</v>
      </c>
      <c r="CQ7" s="60"/>
      <c r="CR7" s="60"/>
      <c r="CS7" s="70" t="s">
        <v>9</v>
      </c>
      <c r="CT7" s="70" t="s">
        <v>9</v>
      </c>
      <c r="CU7" s="70" t="s">
        <v>9</v>
      </c>
      <c r="CV7" s="5" t="s">
        <v>9</v>
      </c>
      <c r="CW7" s="5" t="s">
        <v>9</v>
      </c>
      <c r="CX7" s="5" t="s">
        <v>9</v>
      </c>
      <c r="CY7" s="5" t="s">
        <v>9</v>
      </c>
      <c r="CZ7" s="5" t="s">
        <v>9</v>
      </c>
    </row>
    <row r="8" spans="1:104" x14ac:dyDescent="0.15">
      <c r="A8">
        <v>5</v>
      </c>
      <c r="B8">
        <f t="shared" ca="1" si="0"/>
        <v>7</v>
      </c>
      <c r="C8">
        <f t="shared" ca="1" si="0"/>
        <v>3</v>
      </c>
      <c r="D8">
        <f t="shared" ca="1" si="1"/>
        <v>73</v>
      </c>
      <c r="E8">
        <f t="shared" ca="1" si="2"/>
        <v>99</v>
      </c>
      <c r="F8">
        <f t="shared" ca="1" si="3"/>
        <v>15.068493150684931</v>
      </c>
      <c r="G8">
        <f t="shared" ref="G8" ca="1" si="86">INT(RAND()*(99-F8)+F8)</f>
        <v>98</v>
      </c>
      <c r="H8">
        <f t="shared" ca="1" si="4"/>
        <v>73</v>
      </c>
      <c r="I8">
        <f t="shared" ref="I8" ca="1" si="87">IF(MOD(G8,10)=0,G8+1,G8)</f>
        <v>98</v>
      </c>
      <c r="J8">
        <f t="shared" ca="1" si="5"/>
        <v>7154</v>
      </c>
      <c r="K8">
        <f ca="1">+J8/100</f>
        <v>71.540000000000006</v>
      </c>
      <c r="L8" s="60"/>
      <c r="M8" s="60">
        <f ca="1">+H8/100</f>
        <v>0.73</v>
      </c>
      <c r="N8" s="60">
        <f t="shared" ref="N8:N9" ca="1" si="88">+K8/M8</f>
        <v>98.000000000000014</v>
      </c>
      <c r="O8" s="60">
        <f t="shared" ca="1" si="6"/>
        <v>72.040000000000006</v>
      </c>
      <c r="P8" s="60">
        <f ca="1">+O8*100</f>
        <v>7204.0000000000009</v>
      </c>
      <c r="Q8" s="60"/>
      <c r="R8" s="60">
        <f ca="1">MIN(99-K8,ROUND(RAND()*(M8-0.02)+0.01,2))</f>
        <v>0.5</v>
      </c>
      <c r="S8" s="60">
        <f ca="1">+H8*X8</f>
        <v>657</v>
      </c>
      <c r="T8" s="60">
        <f ca="1">+O8*100-S8*10</f>
        <v>634.00000000000091</v>
      </c>
      <c r="U8" s="60">
        <f ca="1">+H8*Y8</f>
        <v>584</v>
      </c>
      <c r="V8" s="60">
        <f t="shared" ref="V8" ca="1" si="89">+T8-U8</f>
        <v>50.000000000000909</v>
      </c>
      <c r="W8" s="60">
        <f ca="1">+V8+0.001</f>
        <v>50.001000000000907</v>
      </c>
      <c r="X8" s="61">
        <f t="shared" ca="1" si="8"/>
        <v>9</v>
      </c>
      <c r="Y8" s="61">
        <f t="shared" ca="1" si="9"/>
        <v>8</v>
      </c>
      <c r="Z8" s="61">
        <f t="shared" ca="1" si="10"/>
        <v>7</v>
      </c>
      <c r="AA8" s="61">
        <f t="shared" ca="1" si="11"/>
        <v>3</v>
      </c>
      <c r="AB8" s="61">
        <f t="shared" ca="1" si="20"/>
        <v>7</v>
      </c>
      <c r="AC8" s="61">
        <f t="shared" ca="1" si="21"/>
        <v>2</v>
      </c>
      <c r="AD8" s="61">
        <f t="shared" ca="1" si="22"/>
        <v>0</v>
      </c>
      <c r="AE8" s="61">
        <f t="shared" ca="1" si="23"/>
        <v>4.0000000000009095</v>
      </c>
      <c r="AF8" s="61">
        <f t="shared" ref="AF8" ca="1" si="90">IF(S8&lt;100,"",INT(S8/100))</f>
        <v>6</v>
      </c>
      <c r="AG8" s="61">
        <f t="shared" ref="AG8" ca="1" si="91">IF(S8&lt;100,INT(S8/10),INT((S8-AF8*100)/10))</f>
        <v>5</v>
      </c>
      <c r="AH8" s="61">
        <f t="shared" ref="AH8" ca="1" si="92">MOD(S8,10)</f>
        <v>7</v>
      </c>
      <c r="AI8" s="61">
        <f t="shared" ref="AI8" ca="1" si="93">IF(T8&lt;100,"",INT(T8/100))</f>
        <v>6</v>
      </c>
      <c r="AJ8" s="61">
        <f t="shared" ref="AJ8" ca="1" si="94">IF(T8&lt;100,INT(T8/10),INT((T8-AI8*100)/10))</f>
        <v>3</v>
      </c>
      <c r="AK8" s="61">
        <f t="shared" ref="AK8" ca="1" si="95">MOD(T8,10)</f>
        <v>4.0000000000009095</v>
      </c>
      <c r="AL8" s="61">
        <f t="shared" ref="AL8" ca="1" si="96">IF(U8&lt;100,"",INT(U8/100))</f>
        <v>5</v>
      </c>
      <c r="AM8" s="61">
        <f t="shared" ref="AM8" ca="1" si="97">IF(U8&lt;100,INT(U8/10),INT((U8-AL8*100)/10))</f>
        <v>8</v>
      </c>
      <c r="AN8" s="61">
        <f t="shared" ref="AN8" ca="1" si="98">MOD(U8,10)</f>
        <v>4</v>
      </c>
      <c r="AO8" s="61">
        <v>0</v>
      </c>
      <c r="AP8" s="61">
        <f t="shared" ca="1" si="33"/>
        <v>5</v>
      </c>
      <c r="AQ8" s="61" t="str">
        <f t="shared" ca="1" si="68"/>
        <v/>
      </c>
      <c r="AR8" s="61"/>
      <c r="AS8" s="60"/>
      <c r="AT8" s="77">
        <v>5</v>
      </c>
      <c r="AU8" s="71" t="s">
        <v>9</v>
      </c>
      <c r="AV8" s="72" t="s">
        <v>9</v>
      </c>
      <c r="AW8" s="72">
        <f t="shared" ref="AW8" ca="1" si="99">+X8</f>
        <v>9</v>
      </c>
      <c r="AX8" s="72">
        <f t="shared" ref="AX8" ca="1" si="100">+Y8</f>
        <v>8</v>
      </c>
      <c r="AY8" s="72" t="s">
        <v>9</v>
      </c>
      <c r="AZ8" s="73" t="s">
        <v>9</v>
      </c>
      <c r="BA8" s="72">
        <v>0</v>
      </c>
      <c r="BB8" s="72">
        <f t="shared" ref="BB8" ca="1" si="101">+Z8</f>
        <v>7</v>
      </c>
      <c r="BC8" s="73">
        <f t="shared" ref="BC8" ca="1" si="102">+AA8</f>
        <v>3</v>
      </c>
      <c r="BD8" s="72">
        <f t="shared" ref="BD8" ca="1" si="103">+AB8</f>
        <v>7</v>
      </c>
      <c r="BE8" s="72">
        <f t="shared" ref="BE8" ca="1" si="104">+AC8</f>
        <v>2</v>
      </c>
      <c r="BF8" s="72">
        <f t="shared" ref="BF8" ca="1" si="105">+AD8</f>
        <v>0</v>
      </c>
      <c r="BG8" s="72">
        <f t="shared" ref="BG8" ca="1" si="106">+AE8</f>
        <v>4.0000000000009095</v>
      </c>
      <c r="BH8" s="72" t="s">
        <v>9</v>
      </c>
      <c r="BI8" s="72" t="s">
        <v>9</v>
      </c>
      <c r="BJ8" s="71">
        <f t="shared" ref="BJ8" ca="1" si="107">+AF8</f>
        <v>6</v>
      </c>
      <c r="BK8" s="72">
        <f t="shared" ref="BK8" ca="1" si="108">+AG8</f>
        <v>5</v>
      </c>
      <c r="BL8" s="72">
        <f t="shared" ref="BL8" ca="1" si="109">+AH8</f>
        <v>7</v>
      </c>
      <c r="BM8" s="72" t="s">
        <v>9</v>
      </c>
      <c r="BN8" s="71" t="s">
        <v>9</v>
      </c>
      <c r="BO8" s="72">
        <f t="shared" ref="BO8" ca="1" si="110">+AI8</f>
        <v>6</v>
      </c>
      <c r="BP8" s="72">
        <f t="shared" ref="BP8" ca="1" si="111">+AJ8</f>
        <v>3</v>
      </c>
      <c r="BQ8" s="72">
        <f t="shared" ref="BQ8" ca="1" si="112">+AK8</f>
        <v>4.0000000000009095</v>
      </c>
      <c r="BR8" s="73" t="s">
        <v>9</v>
      </c>
      <c r="BS8" s="71">
        <f t="shared" ref="BS8" ca="1" si="113">+AL8</f>
        <v>5</v>
      </c>
      <c r="BT8" s="72">
        <f t="shared" ref="BT8" ca="1" si="114">+AM8</f>
        <v>8</v>
      </c>
      <c r="BU8" s="72">
        <f t="shared" ref="BU8" ca="1" si="115">+AN8</f>
        <v>4</v>
      </c>
      <c r="BV8" s="72" t="s">
        <v>9</v>
      </c>
      <c r="BW8" s="71">
        <v>0</v>
      </c>
      <c r="BX8" s="72">
        <f t="shared" ca="1" si="51"/>
        <v>5</v>
      </c>
      <c r="BY8" s="73" t="str">
        <f t="shared" ca="1" si="13"/>
        <v/>
      </c>
      <c r="BZ8" s="72" t="s">
        <v>9</v>
      </c>
      <c r="CA8" s="72" t="s">
        <v>9</v>
      </c>
      <c r="CB8" s="72" t="s">
        <v>9</v>
      </c>
      <c r="CC8" s="72" t="s">
        <v>9</v>
      </c>
      <c r="CD8" s="77" t="s">
        <v>14</v>
      </c>
      <c r="CE8" s="78" t="s">
        <v>17</v>
      </c>
      <c r="CF8" s="79" t="s">
        <v>17</v>
      </c>
      <c r="CG8" s="78" t="s">
        <v>14</v>
      </c>
      <c r="CH8" s="78" t="s">
        <v>17</v>
      </c>
      <c r="CI8" s="77" t="s">
        <v>17</v>
      </c>
      <c r="CJ8" s="78" t="s">
        <v>14</v>
      </c>
      <c r="CK8" s="78" t="s">
        <v>17</v>
      </c>
      <c r="CL8" s="77" t="str">
        <f t="shared" si="52"/>
        <v xml:space="preserve"> </v>
      </c>
      <c r="CM8" s="78" t="str">
        <f t="shared" si="14"/>
        <v>.</v>
      </c>
      <c r="CN8" s="79" t="str">
        <f t="shared" si="15"/>
        <v xml:space="preserve"> </v>
      </c>
      <c r="CO8" s="77">
        <f t="shared" ca="1" si="53"/>
        <v>98.000000000000014</v>
      </c>
      <c r="CP8" s="79">
        <f t="shared" ca="1" si="54"/>
        <v>0.5</v>
      </c>
      <c r="CQ8" s="60"/>
      <c r="CR8" s="60"/>
      <c r="CS8" s="70" t="s">
        <v>9</v>
      </c>
      <c r="CT8" s="70" t="s">
        <v>9</v>
      </c>
      <c r="CU8" s="70" t="s">
        <v>9</v>
      </c>
      <c r="CV8" s="5" t="s">
        <v>9</v>
      </c>
      <c r="CW8" s="5" t="s">
        <v>9</v>
      </c>
      <c r="CX8" s="5" t="s">
        <v>9</v>
      </c>
      <c r="CY8" s="5" t="s">
        <v>9</v>
      </c>
      <c r="CZ8" s="5" t="s">
        <v>9</v>
      </c>
    </row>
    <row r="9" spans="1:104" x14ac:dyDescent="0.15">
      <c r="A9">
        <v>6</v>
      </c>
      <c r="B9">
        <f t="shared" ca="1" si="0"/>
        <v>4</v>
      </c>
      <c r="C9">
        <f t="shared" ca="1" si="0"/>
        <v>5</v>
      </c>
      <c r="D9">
        <f t="shared" ca="1" si="1"/>
        <v>45</v>
      </c>
      <c r="E9">
        <f t="shared" ca="1" si="2"/>
        <v>99</v>
      </c>
      <c r="F9">
        <f t="shared" ca="1" si="3"/>
        <v>24.444444444444443</v>
      </c>
      <c r="G9">
        <f ca="1">MIN(INT((RAND()*(99-F9)+F9)/10+1)*10,90)</f>
        <v>40</v>
      </c>
      <c r="H9">
        <f t="shared" ca="1" si="4"/>
        <v>45</v>
      </c>
      <c r="I9">
        <f ca="1">+G9</f>
        <v>40</v>
      </c>
      <c r="J9">
        <f t="shared" ca="1" si="5"/>
        <v>1800</v>
      </c>
      <c r="K9">
        <f ca="1">+J9/10</f>
        <v>180</v>
      </c>
      <c r="L9" s="60"/>
      <c r="M9" s="60">
        <f ca="1">+H9</f>
        <v>45</v>
      </c>
      <c r="N9" s="60">
        <f t="shared" ca="1" si="88"/>
        <v>4</v>
      </c>
      <c r="O9" s="60">
        <f t="shared" ca="1" si="6"/>
        <v>203.4</v>
      </c>
      <c r="P9" s="60">
        <f t="shared" ref="P9:P10" ca="1" si="116">+O9*10</f>
        <v>2034</v>
      </c>
      <c r="Q9" s="60">
        <f ca="1">MIN(999-K9,ROUND(RAND()*(M9-0.2)+0.1,1))</f>
        <v>23.4</v>
      </c>
      <c r="R9" s="60">
        <f ca="1">IF(MOD(Q9*10,10)=0,Q9+0.1,Q9)</f>
        <v>23.4</v>
      </c>
      <c r="S9" s="60">
        <f ca="1">+H9*N9</f>
        <v>180</v>
      </c>
      <c r="T9" s="60">
        <f ca="1">+O9*10-S9*10</f>
        <v>234</v>
      </c>
      <c r="U9" s="60"/>
      <c r="V9" s="60"/>
      <c r="W9" s="60"/>
      <c r="X9" s="61">
        <f t="shared" ca="1" si="8"/>
        <v>4</v>
      </c>
      <c r="Y9" s="61">
        <f t="shared" ca="1" si="9"/>
        <v>0</v>
      </c>
      <c r="Z9" s="61">
        <f t="shared" ca="1" si="10"/>
        <v>4</v>
      </c>
      <c r="AA9" s="61">
        <f t="shared" ca="1" si="11"/>
        <v>5</v>
      </c>
      <c r="AB9" s="61">
        <f t="shared" ca="1" si="20"/>
        <v>2</v>
      </c>
      <c r="AC9" s="61">
        <f t="shared" ca="1" si="21"/>
        <v>0</v>
      </c>
      <c r="AD9" s="61">
        <f t="shared" ca="1" si="22"/>
        <v>3</v>
      </c>
      <c r="AE9" s="61">
        <f t="shared" ca="1" si="23"/>
        <v>4</v>
      </c>
      <c r="AF9" s="61">
        <f t="shared" ref="AF9:AF15" ca="1" si="117">IF(S9&lt;100,"",INT(S9/100))</f>
        <v>1</v>
      </c>
      <c r="AG9" s="61">
        <f t="shared" ref="AG9:AG15" ca="1" si="118">IF(S9&lt;100,INT(S9/10),INT((S9-AF9*100)/10))</f>
        <v>8</v>
      </c>
      <c r="AH9" s="61">
        <f t="shared" ref="AH9:AH15" ca="1" si="119">MOD(S9,10)</f>
        <v>0</v>
      </c>
      <c r="AI9" s="61">
        <f t="shared" ref="AI9:AI15" ca="1" si="120">IF(T9&lt;100,"",INT(T9/100))</f>
        <v>2</v>
      </c>
      <c r="AJ9" s="61">
        <f t="shared" ref="AJ9:AJ15" ca="1" si="121">IF(T9&lt;100,INT(T9/10),INT((T9-AI9*100)/10))</f>
        <v>3</v>
      </c>
      <c r="AK9" s="61">
        <f t="shared" ref="AK9:AK15" ca="1" si="122">MOD(T9,10)</f>
        <v>4</v>
      </c>
      <c r="AL9" s="61" t="str">
        <f t="shared" ref="AL9:AL15" si="123">IF(U9&lt;100,"",INT(U9/100))</f>
        <v/>
      </c>
      <c r="AM9" s="61">
        <f t="shared" ref="AM9:AM15" si="124">IF(U9&lt;100,INT(U9/10),INT((U9-AL9*100)/10))</f>
        <v>0</v>
      </c>
      <c r="AN9" s="61">
        <f t="shared" ref="AN9:AN15" si="125">MOD(U9,10)</f>
        <v>0</v>
      </c>
      <c r="AO9" s="61"/>
      <c r="AP9" s="61"/>
      <c r="AQ9" s="61"/>
      <c r="AR9" s="61"/>
      <c r="AS9" s="60"/>
      <c r="AT9" s="77">
        <v>6</v>
      </c>
      <c r="AU9" s="71" t="s">
        <v>9</v>
      </c>
      <c r="AV9" s="72" t="s">
        <v>9</v>
      </c>
      <c r="AW9" s="72">
        <f ca="1">+X9</f>
        <v>4</v>
      </c>
      <c r="AX9" s="72" t="s">
        <v>9</v>
      </c>
      <c r="AY9" s="72" t="s">
        <v>9</v>
      </c>
      <c r="AZ9" s="73" t="s">
        <v>9</v>
      </c>
      <c r="BA9" s="72" t="s">
        <v>9</v>
      </c>
      <c r="BB9" s="72">
        <f t="shared" ref="BB9:BG9" ca="1" si="126">+Z9</f>
        <v>4</v>
      </c>
      <c r="BC9" s="73">
        <f t="shared" ca="1" si="126"/>
        <v>5</v>
      </c>
      <c r="BD9" s="72">
        <f t="shared" ca="1" si="126"/>
        <v>2</v>
      </c>
      <c r="BE9" s="72">
        <f t="shared" ca="1" si="126"/>
        <v>0</v>
      </c>
      <c r="BF9" s="72">
        <f t="shared" ca="1" si="126"/>
        <v>3</v>
      </c>
      <c r="BG9" s="72">
        <f t="shared" ca="1" si="126"/>
        <v>4</v>
      </c>
      <c r="BH9" s="72" t="s">
        <v>9</v>
      </c>
      <c r="BI9" s="72" t="s">
        <v>9</v>
      </c>
      <c r="BJ9" s="71">
        <f ca="1">+AF9</f>
        <v>1</v>
      </c>
      <c r="BK9" s="72">
        <f ca="1">+AG9</f>
        <v>8</v>
      </c>
      <c r="BL9" s="72">
        <f ca="1">+AH9</f>
        <v>0</v>
      </c>
      <c r="BM9" s="72" t="s">
        <v>9</v>
      </c>
      <c r="BN9" s="71" t="s">
        <v>9</v>
      </c>
      <c r="BO9" s="72">
        <f ca="1">+AI9</f>
        <v>2</v>
      </c>
      <c r="BP9" s="72">
        <f ca="1">+AJ9</f>
        <v>3</v>
      </c>
      <c r="BQ9" s="72">
        <f ca="1">+AK9</f>
        <v>4</v>
      </c>
      <c r="BR9" s="73" t="s">
        <v>9</v>
      </c>
      <c r="BS9" s="71" t="s">
        <v>9</v>
      </c>
      <c r="BT9" s="72" t="s">
        <v>9</v>
      </c>
      <c r="BU9" s="72" t="s">
        <v>9</v>
      </c>
      <c r="BV9" s="72" t="s">
        <v>9</v>
      </c>
      <c r="BW9" s="71" t="s">
        <v>9</v>
      </c>
      <c r="BX9" s="72" t="s">
        <v>9</v>
      </c>
      <c r="BY9" s="73" t="s">
        <v>9</v>
      </c>
      <c r="BZ9" s="72" t="s">
        <v>9</v>
      </c>
      <c r="CA9" s="72" t="s">
        <v>9</v>
      </c>
      <c r="CB9" s="72" t="s">
        <v>14</v>
      </c>
      <c r="CC9" s="72" t="s">
        <v>9</v>
      </c>
      <c r="CD9" s="77" t="s">
        <v>17</v>
      </c>
      <c r="CE9" s="78" t="s">
        <v>17</v>
      </c>
      <c r="CF9" s="79" t="s">
        <v>17</v>
      </c>
      <c r="CG9" s="78" t="s">
        <v>17</v>
      </c>
      <c r="CH9" s="78" t="s">
        <v>17</v>
      </c>
      <c r="CI9" s="77" t="s">
        <v>16</v>
      </c>
      <c r="CJ9" s="78" t="s">
        <v>16</v>
      </c>
      <c r="CK9" s="78" t="str">
        <f ca="1">IF(AE9="","",".")</f>
        <v>.</v>
      </c>
      <c r="CL9" s="71" t="s">
        <v>9</v>
      </c>
      <c r="CM9" s="78" t="s">
        <v>9</v>
      </c>
      <c r="CN9" s="79" t="s">
        <v>9</v>
      </c>
      <c r="CO9" s="77">
        <f t="shared" ca="1" si="53"/>
        <v>4</v>
      </c>
      <c r="CP9" s="79">
        <f t="shared" ca="1" si="54"/>
        <v>23.4</v>
      </c>
      <c r="CQ9" s="60"/>
      <c r="CR9" s="60"/>
      <c r="CS9" s="70" t="s">
        <v>9</v>
      </c>
      <c r="CT9" s="70" t="s">
        <v>9</v>
      </c>
      <c r="CU9" s="70" t="s">
        <v>9</v>
      </c>
      <c r="CV9" s="5" t="s">
        <v>9</v>
      </c>
      <c r="CW9" s="5" t="s">
        <v>9</v>
      </c>
      <c r="CX9" s="5" t="s">
        <v>9</v>
      </c>
      <c r="CY9" s="5" t="s">
        <v>9</v>
      </c>
      <c r="CZ9" s="5" t="s">
        <v>9</v>
      </c>
    </row>
    <row r="10" spans="1:104" x14ac:dyDescent="0.15">
      <c r="A10">
        <v>7</v>
      </c>
      <c r="B10">
        <f t="shared" ca="1" si="0"/>
        <v>9</v>
      </c>
      <c r="C10">
        <f t="shared" ca="1" si="0"/>
        <v>8</v>
      </c>
      <c r="D10">
        <f t="shared" ca="1" si="1"/>
        <v>98</v>
      </c>
      <c r="E10">
        <f t="shared" ca="1" si="2"/>
        <v>99</v>
      </c>
      <c r="F10">
        <f t="shared" ca="1" si="3"/>
        <v>11.224489795918368</v>
      </c>
      <c r="G10">
        <f t="shared" ref="G10:G14" ca="1" si="127">MIN(INT((RAND()*(99-F10)+F10)/10+1)*10,90)</f>
        <v>50</v>
      </c>
      <c r="H10">
        <f t="shared" ca="1" si="4"/>
        <v>98</v>
      </c>
      <c r="I10">
        <f t="shared" ref="I10:I15" ca="1" si="128">+G10</f>
        <v>50</v>
      </c>
      <c r="J10">
        <f t="shared" ca="1" si="5"/>
        <v>4900</v>
      </c>
      <c r="K10">
        <f ca="1">+J10/10</f>
        <v>490</v>
      </c>
      <c r="L10" s="60"/>
      <c r="M10" s="60">
        <f ca="1">+H10</f>
        <v>98</v>
      </c>
      <c r="N10" s="60">
        <f ca="1">+INT(O10/M10)</f>
        <v>5</v>
      </c>
      <c r="O10" s="60">
        <f t="shared" ca="1" si="6"/>
        <v>569.5</v>
      </c>
      <c r="P10" s="60">
        <f t="shared" ca="1" si="116"/>
        <v>5695</v>
      </c>
      <c r="Q10" s="60">
        <f ca="1">MIN(999-K10,ROUND(RAND()*(M10-0.2)+0.1,1))</f>
        <v>79.5</v>
      </c>
      <c r="R10" s="60">
        <f ca="1">IF(MOD(Q10*10,10)=0,Q10+0.1,Q10)</f>
        <v>79.5</v>
      </c>
      <c r="S10" s="60">
        <f t="shared" ref="S10:S15" ca="1" si="129">+H10*X10</f>
        <v>490</v>
      </c>
      <c r="T10" s="60">
        <f ca="1">+O10*10-S10*10</f>
        <v>795</v>
      </c>
      <c r="U10" s="60"/>
      <c r="V10" s="60"/>
      <c r="W10" s="60"/>
      <c r="X10" s="61">
        <f t="shared" ca="1" si="8"/>
        <v>5</v>
      </c>
      <c r="Y10" s="61">
        <f t="shared" ca="1" si="9"/>
        <v>0</v>
      </c>
      <c r="Z10" s="61">
        <f t="shared" ca="1" si="10"/>
        <v>9</v>
      </c>
      <c r="AA10" s="61">
        <f t="shared" ca="1" si="11"/>
        <v>8</v>
      </c>
      <c r="AB10" s="61">
        <f t="shared" ca="1" si="20"/>
        <v>5</v>
      </c>
      <c r="AC10" s="61">
        <f t="shared" ca="1" si="21"/>
        <v>6</v>
      </c>
      <c r="AD10" s="61">
        <f t="shared" ca="1" si="22"/>
        <v>9</v>
      </c>
      <c r="AE10" s="61">
        <f t="shared" ca="1" si="23"/>
        <v>5</v>
      </c>
      <c r="AF10" s="61">
        <f t="shared" ref="AF10" ca="1" si="130">IF(S10&lt;100,"",INT(S10/100))</f>
        <v>4</v>
      </c>
      <c r="AG10" s="61">
        <f t="shared" ref="AG10" ca="1" si="131">IF(S10&lt;100,INT(S10/10),INT((S10-AF10*100)/10))</f>
        <v>9</v>
      </c>
      <c r="AH10" s="61">
        <f t="shared" ref="AH10" ca="1" si="132">MOD(S10,10)</f>
        <v>0</v>
      </c>
      <c r="AI10" s="61">
        <f t="shared" ref="AI10" ca="1" si="133">IF(T10&lt;100,"",INT(T10/100))</f>
        <v>7</v>
      </c>
      <c r="AJ10" s="61">
        <f t="shared" ref="AJ10" ca="1" si="134">IF(T10&lt;100,INT(T10/10),INT((T10-AI10*100)/10))</f>
        <v>9</v>
      </c>
      <c r="AK10" s="61">
        <f t="shared" ref="AK10" ca="1" si="135">MOD(T10,10)</f>
        <v>5</v>
      </c>
      <c r="AL10" s="61" t="str">
        <f t="shared" ref="AL10" si="136">IF(U10&lt;100,"",INT(U10/100))</f>
        <v/>
      </c>
      <c r="AM10" s="61">
        <f t="shared" ref="AM10" si="137">IF(U10&lt;100,INT(U10/10),INT((U10-AL10*100)/10))</f>
        <v>0</v>
      </c>
      <c r="AN10" s="61">
        <f t="shared" ref="AN10" si="138">MOD(U10,10)</f>
        <v>0</v>
      </c>
      <c r="AO10" s="61"/>
      <c r="AP10" s="61"/>
      <c r="AQ10" s="61"/>
      <c r="AR10" s="61"/>
      <c r="AS10" s="60"/>
      <c r="AT10" s="77">
        <v>7</v>
      </c>
      <c r="AU10" s="71" t="s">
        <v>9</v>
      </c>
      <c r="AV10" s="72" t="s">
        <v>9</v>
      </c>
      <c r="AW10" s="72">
        <f t="shared" ref="AW10" ca="1" si="139">+X10</f>
        <v>5</v>
      </c>
      <c r="AX10" s="72" t="s">
        <v>9</v>
      </c>
      <c r="AY10" s="72" t="s">
        <v>9</v>
      </c>
      <c r="AZ10" s="73" t="s">
        <v>9</v>
      </c>
      <c r="BA10" s="72" t="s">
        <v>9</v>
      </c>
      <c r="BB10" s="72">
        <f t="shared" ref="BB10" ca="1" si="140">+Z10</f>
        <v>9</v>
      </c>
      <c r="BC10" s="73">
        <f t="shared" ref="BC10" ca="1" si="141">+AA10</f>
        <v>8</v>
      </c>
      <c r="BD10" s="72">
        <f t="shared" ref="BD10" ca="1" si="142">+AB10</f>
        <v>5</v>
      </c>
      <c r="BE10" s="72">
        <f t="shared" ref="BE10" ca="1" si="143">+AC10</f>
        <v>6</v>
      </c>
      <c r="BF10" s="72">
        <f t="shared" ref="BF10" ca="1" si="144">+AD10</f>
        <v>9</v>
      </c>
      <c r="BG10" s="72">
        <f t="shared" ref="BG10" ca="1" si="145">+AE10</f>
        <v>5</v>
      </c>
      <c r="BH10" s="72" t="s">
        <v>9</v>
      </c>
      <c r="BI10" s="72" t="s">
        <v>9</v>
      </c>
      <c r="BJ10" s="71">
        <f t="shared" ref="BJ10" ca="1" si="146">+AF10</f>
        <v>4</v>
      </c>
      <c r="BK10" s="72">
        <f t="shared" ref="BK10" ca="1" si="147">+AG10</f>
        <v>9</v>
      </c>
      <c r="BL10" s="72">
        <f t="shared" ref="BL10" ca="1" si="148">+AH10</f>
        <v>0</v>
      </c>
      <c r="BM10" s="72" t="s">
        <v>9</v>
      </c>
      <c r="BN10" s="71" t="s">
        <v>9</v>
      </c>
      <c r="BO10" s="72">
        <f t="shared" ref="BO10" ca="1" si="149">+AI10</f>
        <v>7</v>
      </c>
      <c r="BP10" s="72">
        <f t="shared" ref="BP10" ca="1" si="150">+AJ10</f>
        <v>9</v>
      </c>
      <c r="BQ10" s="72">
        <f t="shared" ref="BQ10" ca="1" si="151">+AK10</f>
        <v>5</v>
      </c>
      <c r="BR10" s="73" t="s">
        <v>9</v>
      </c>
      <c r="BS10" s="71" t="s">
        <v>9</v>
      </c>
      <c r="BT10" s="72" t="s">
        <v>9</v>
      </c>
      <c r="BU10" s="72" t="s">
        <v>9</v>
      </c>
      <c r="BV10" s="72" t="s">
        <v>9</v>
      </c>
      <c r="BW10" s="71" t="s">
        <v>9</v>
      </c>
      <c r="BX10" s="72" t="s">
        <v>9</v>
      </c>
      <c r="BY10" s="73" t="s">
        <v>9</v>
      </c>
      <c r="BZ10" s="72" t="s">
        <v>9</v>
      </c>
      <c r="CA10" s="72" t="s">
        <v>9</v>
      </c>
      <c r="CB10" s="72" t="s">
        <v>14</v>
      </c>
      <c r="CC10" s="72" t="s">
        <v>9</v>
      </c>
      <c r="CD10" s="77" t="s">
        <v>17</v>
      </c>
      <c r="CE10" s="78" t="s">
        <v>17</v>
      </c>
      <c r="CF10" s="79" t="s">
        <v>17</v>
      </c>
      <c r="CG10" s="78" t="s">
        <v>17</v>
      </c>
      <c r="CH10" s="78" t="s">
        <v>17</v>
      </c>
      <c r="CI10" s="77" t="s">
        <v>16</v>
      </c>
      <c r="CJ10" s="78" t="s">
        <v>16</v>
      </c>
      <c r="CK10" s="78" t="str">
        <f ca="1">IF(AE10="","",".")</f>
        <v>.</v>
      </c>
      <c r="CL10" s="77" t="s">
        <v>9</v>
      </c>
      <c r="CM10" s="78" t="s">
        <v>9</v>
      </c>
      <c r="CN10" s="79" t="s">
        <v>9</v>
      </c>
      <c r="CO10" s="77">
        <f t="shared" ca="1" si="53"/>
        <v>5</v>
      </c>
      <c r="CP10" s="79">
        <f t="shared" ca="1" si="54"/>
        <v>79.5</v>
      </c>
      <c r="CQ10" s="60"/>
      <c r="CR10" s="60"/>
      <c r="CS10" s="70" t="s">
        <v>9</v>
      </c>
      <c r="CT10" s="70" t="s">
        <v>9</v>
      </c>
      <c r="CU10" s="70" t="s">
        <v>9</v>
      </c>
      <c r="CV10" s="5" t="s">
        <v>9</v>
      </c>
      <c r="CW10" s="5" t="s">
        <v>9</v>
      </c>
      <c r="CX10" s="5" t="s">
        <v>9</v>
      </c>
      <c r="CY10" s="5" t="s">
        <v>9</v>
      </c>
      <c r="CZ10" s="5" t="s">
        <v>9</v>
      </c>
    </row>
    <row r="11" spans="1:104" x14ac:dyDescent="0.15">
      <c r="A11">
        <v>8</v>
      </c>
      <c r="B11">
        <f t="shared" ca="1" si="0"/>
        <v>7</v>
      </c>
      <c r="C11">
        <f t="shared" ca="1" si="0"/>
        <v>4</v>
      </c>
      <c r="D11">
        <f t="shared" ca="1" si="1"/>
        <v>74</v>
      </c>
      <c r="E11">
        <f t="shared" ca="1" si="2"/>
        <v>99</v>
      </c>
      <c r="F11">
        <f t="shared" ca="1" si="3"/>
        <v>14.864864864864865</v>
      </c>
      <c r="G11">
        <f t="shared" ca="1" si="127"/>
        <v>90</v>
      </c>
      <c r="H11">
        <f t="shared" ca="1" si="4"/>
        <v>74</v>
      </c>
      <c r="I11">
        <f t="shared" ca="1" si="128"/>
        <v>90</v>
      </c>
      <c r="J11">
        <f t="shared" ca="1" si="5"/>
        <v>6660</v>
      </c>
      <c r="K11">
        <f ca="1">+J11/100</f>
        <v>66.599999999999994</v>
      </c>
      <c r="L11" s="60"/>
      <c r="M11" s="60">
        <f ca="1">+H11/10</f>
        <v>7.4</v>
      </c>
      <c r="N11" s="60">
        <f t="shared" ref="N11:N15" ca="1" si="152">+INT(O11/M11)</f>
        <v>9</v>
      </c>
      <c r="O11" s="60">
        <f t="shared" ca="1" si="6"/>
        <v>71.27</v>
      </c>
      <c r="P11" s="60">
        <f t="shared" ref="P11:P12" ca="1" si="153">+O11*100</f>
        <v>7127</v>
      </c>
      <c r="Q11" s="60">
        <f ca="1">MIN(99-K11,ROUND(RAND()*(M11-0.02)+0.01,2))</f>
        <v>4.67</v>
      </c>
      <c r="R11" s="60">
        <f ca="1">IF(MOD(Q11*100,10)=0,Q11+0.01,Q11)</f>
        <v>4.67</v>
      </c>
      <c r="S11" s="60">
        <f t="shared" ca="1" si="129"/>
        <v>666</v>
      </c>
      <c r="T11" s="60">
        <f ca="1">+O11*100-S11*10</f>
        <v>467</v>
      </c>
      <c r="U11" s="60"/>
      <c r="V11" s="60"/>
      <c r="W11" s="60"/>
      <c r="X11" s="61">
        <f t="shared" ca="1" si="8"/>
        <v>9</v>
      </c>
      <c r="Y11" s="61">
        <f t="shared" ca="1" si="9"/>
        <v>0</v>
      </c>
      <c r="Z11" s="61">
        <f t="shared" ca="1" si="10"/>
        <v>7</v>
      </c>
      <c r="AA11" s="61">
        <f t="shared" ca="1" si="11"/>
        <v>4</v>
      </c>
      <c r="AB11" s="61">
        <f t="shared" ca="1" si="20"/>
        <v>7</v>
      </c>
      <c r="AC11" s="61">
        <f t="shared" ca="1" si="21"/>
        <v>1</v>
      </c>
      <c r="AD11" s="61">
        <f t="shared" ca="1" si="22"/>
        <v>2</v>
      </c>
      <c r="AE11" s="61">
        <f t="shared" ca="1" si="23"/>
        <v>7</v>
      </c>
      <c r="AF11" s="61">
        <f t="shared" ca="1" si="117"/>
        <v>6</v>
      </c>
      <c r="AG11" s="61">
        <f t="shared" ca="1" si="118"/>
        <v>6</v>
      </c>
      <c r="AH11" s="61">
        <f t="shared" ca="1" si="119"/>
        <v>6</v>
      </c>
      <c r="AI11" s="61">
        <f t="shared" ca="1" si="120"/>
        <v>4</v>
      </c>
      <c r="AJ11" s="61">
        <f t="shared" ca="1" si="121"/>
        <v>6</v>
      </c>
      <c r="AK11" s="61">
        <f t="shared" ca="1" si="122"/>
        <v>7</v>
      </c>
      <c r="AL11" s="61" t="str">
        <f t="shared" si="123"/>
        <v/>
      </c>
      <c r="AM11" s="61">
        <f t="shared" si="124"/>
        <v>0</v>
      </c>
      <c r="AN11" s="61">
        <f t="shared" si="125"/>
        <v>0</v>
      </c>
      <c r="AO11" s="61"/>
      <c r="AP11" s="61"/>
      <c r="AQ11" s="61"/>
      <c r="AR11" s="61"/>
      <c r="AS11" s="60"/>
      <c r="AT11" s="77">
        <v>8</v>
      </c>
      <c r="AU11" s="71" t="s">
        <v>9</v>
      </c>
      <c r="AV11" s="72" t="s">
        <v>9</v>
      </c>
      <c r="AW11" s="72">
        <f ca="1">+X11</f>
        <v>9</v>
      </c>
      <c r="AX11" s="72" t="s">
        <v>9</v>
      </c>
      <c r="AY11" s="72" t="s">
        <v>9</v>
      </c>
      <c r="AZ11" s="73" t="s">
        <v>9</v>
      </c>
      <c r="BA11" s="72" t="s">
        <v>9</v>
      </c>
      <c r="BB11" s="72">
        <f t="shared" ref="BB11:BG11" ca="1" si="154">+Z11</f>
        <v>7</v>
      </c>
      <c r="BC11" s="73">
        <f t="shared" ca="1" si="154"/>
        <v>4</v>
      </c>
      <c r="BD11" s="72">
        <f t="shared" ca="1" si="154"/>
        <v>7</v>
      </c>
      <c r="BE11" s="72">
        <f t="shared" ca="1" si="154"/>
        <v>1</v>
      </c>
      <c r="BF11" s="72">
        <f t="shared" ca="1" si="154"/>
        <v>2</v>
      </c>
      <c r="BG11" s="72">
        <f t="shared" ca="1" si="154"/>
        <v>7</v>
      </c>
      <c r="BH11" s="72" t="s">
        <v>9</v>
      </c>
      <c r="BI11" s="72" t="s">
        <v>9</v>
      </c>
      <c r="BJ11" s="71">
        <f ca="1">+AF11</f>
        <v>6</v>
      </c>
      <c r="BK11" s="72">
        <f ca="1">+AG11</f>
        <v>6</v>
      </c>
      <c r="BL11" s="72">
        <f ca="1">+AH11</f>
        <v>6</v>
      </c>
      <c r="BM11" s="72" t="s">
        <v>9</v>
      </c>
      <c r="BN11" s="71" t="s">
        <v>9</v>
      </c>
      <c r="BO11" s="72">
        <f ca="1">+AI11</f>
        <v>4</v>
      </c>
      <c r="BP11" s="72">
        <f ca="1">+AJ11</f>
        <v>6</v>
      </c>
      <c r="BQ11" s="72">
        <f ca="1">+AK11</f>
        <v>7</v>
      </c>
      <c r="BR11" s="73" t="s">
        <v>9</v>
      </c>
      <c r="BS11" s="71" t="s">
        <v>9</v>
      </c>
      <c r="BT11" s="72" t="s">
        <v>9</v>
      </c>
      <c r="BU11" s="72" t="s">
        <v>9</v>
      </c>
      <c r="BV11" s="72" t="s">
        <v>9</v>
      </c>
      <c r="BW11" s="71" t="s">
        <v>9</v>
      </c>
      <c r="BX11" s="72" t="s">
        <v>9</v>
      </c>
      <c r="BY11" s="73" t="s">
        <v>9</v>
      </c>
      <c r="BZ11" s="72" t="s">
        <v>9</v>
      </c>
      <c r="CA11" s="72" t="s">
        <v>14</v>
      </c>
      <c r="CB11" s="72" t="s">
        <v>9</v>
      </c>
      <c r="CC11" s="72" t="s">
        <v>9</v>
      </c>
      <c r="CD11" s="77" t="s">
        <v>17</v>
      </c>
      <c r="CE11" s="78" t="s">
        <v>17</v>
      </c>
      <c r="CF11" s="79" t="s">
        <v>17</v>
      </c>
      <c r="CG11" s="78" t="s">
        <v>17</v>
      </c>
      <c r="CH11" s="78" t="s">
        <v>14</v>
      </c>
      <c r="CI11" s="77" t="s">
        <v>17</v>
      </c>
      <c r="CJ11" s="78" t="s">
        <v>14</v>
      </c>
      <c r="CK11" s="78" t="s">
        <v>17</v>
      </c>
      <c r="CL11" s="77" t="s">
        <v>9</v>
      </c>
      <c r="CM11" s="78" t="s">
        <v>9</v>
      </c>
      <c r="CN11" s="79" t="s">
        <v>9</v>
      </c>
      <c r="CO11" s="77">
        <f t="shared" ca="1" si="53"/>
        <v>9</v>
      </c>
      <c r="CP11" s="79">
        <f t="shared" ca="1" si="54"/>
        <v>4.67</v>
      </c>
      <c r="CQ11" s="60"/>
      <c r="CR11" s="60"/>
      <c r="CS11" s="70" t="s">
        <v>9</v>
      </c>
      <c r="CT11" s="70" t="s">
        <v>9</v>
      </c>
      <c r="CU11" s="70" t="s">
        <v>9</v>
      </c>
      <c r="CV11" s="5" t="s">
        <v>9</v>
      </c>
      <c r="CW11" s="5" t="s">
        <v>9</v>
      </c>
      <c r="CX11" s="5" t="s">
        <v>9</v>
      </c>
      <c r="CY11" s="5" t="s">
        <v>9</v>
      </c>
      <c r="CZ11" s="5" t="s">
        <v>9</v>
      </c>
    </row>
    <row r="12" spans="1:104" x14ac:dyDescent="0.15">
      <c r="A12">
        <v>9</v>
      </c>
      <c r="B12">
        <f t="shared" ca="1" si="0"/>
        <v>7</v>
      </c>
      <c r="C12">
        <f t="shared" ca="1" si="0"/>
        <v>8</v>
      </c>
      <c r="D12">
        <f t="shared" ca="1" si="1"/>
        <v>78</v>
      </c>
      <c r="E12">
        <f t="shared" ca="1" si="2"/>
        <v>99</v>
      </c>
      <c r="F12">
        <f t="shared" ca="1" si="3"/>
        <v>14.102564102564102</v>
      </c>
      <c r="G12">
        <f t="shared" ca="1" si="127"/>
        <v>60</v>
      </c>
      <c r="H12">
        <f t="shared" ca="1" si="4"/>
        <v>78</v>
      </c>
      <c r="I12">
        <f t="shared" ca="1" si="128"/>
        <v>60</v>
      </c>
      <c r="J12">
        <f t="shared" ca="1" si="5"/>
        <v>4680</v>
      </c>
      <c r="K12">
        <f ca="1">+J12/100</f>
        <v>46.8</v>
      </c>
      <c r="L12" s="60"/>
      <c r="M12" s="60">
        <f ca="1">+H12/10</f>
        <v>7.8</v>
      </c>
      <c r="N12" s="60">
        <f t="shared" ca="1" si="152"/>
        <v>6</v>
      </c>
      <c r="O12" s="60">
        <f t="shared" ca="1" si="6"/>
        <v>52.559999999999995</v>
      </c>
      <c r="P12" s="60">
        <f t="shared" ca="1" si="153"/>
        <v>5255.9999999999991</v>
      </c>
      <c r="Q12" s="60">
        <f ca="1">MIN(99-K12,ROUND(RAND()*(M12-0.02)+0.01,2))</f>
        <v>5.76</v>
      </c>
      <c r="R12" s="60">
        <f ca="1">IF(MOD(Q12*100,10)=0,Q12+0.01,Q12)</f>
        <v>5.76</v>
      </c>
      <c r="S12" s="60">
        <f t="shared" ca="1" si="129"/>
        <v>468</v>
      </c>
      <c r="T12" s="60">
        <f ca="1">+O12*100-S12*10</f>
        <v>575.99999999999909</v>
      </c>
      <c r="U12" s="60"/>
      <c r="V12" s="60"/>
      <c r="W12" s="60"/>
      <c r="X12" s="61">
        <f t="shared" ca="1" si="8"/>
        <v>6</v>
      </c>
      <c r="Y12" s="61">
        <f t="shared" ca="1" si="9"/>
        <v>0</v>
      </c>
      <c r="Z12" s="61">
        <f t="shared" ca="1" si="10"/>
        <v>7</v>
      </c>
      <c r="AA12" s="61">
        <f t="shared" ca="1" si="11"/>
        <v>8</v>
      </c>
      <c r="AB12" s="61">
        <f t="shared" ca="1" si="20"/>
        <v>5</v>
      </c>
      <c r="AC12" s="61">
        <f t="shared" ca="1" si="21"/>
        <v>2</v>
      </c>
      <c r="AD12" s="61">
        <f t="shared" ca="1" si="22"/>
        <v>5</v>
      </c>
      <c r="AE12" s="61">
        <f t="shared" ca="1" si="23"/>
        <v>5.9999999999990905</v>
      </c>
      <c r="AF12" s="61">
        <f t="shared" ref="AF12" ca="1" si="155">IF(S12&lt;100,"",INT(S12/100))</f>
        <v>4</v>
      </c>
      <c r="AG12" s="61">
        <f t="shared" ref="AG12" ca="1" si="156">IF(S12&lt;100,INT(S12/10),INT((S12-AF12*100)/10))</f>
        <v>6</v>
      </c>
      <c r="AH12" s="61">
        <f t="shared" ref="AH12" ca="1" si="157">MOD(S12,10)</f>
        <v>8</v>
      </c>
      <c r="AI12" s="61">
        <f t="shared" ref="AI12" ca="1" si="158">IF(T12&lt;100,"",INT(T12/100))</f>
        <v>5</v>
      </c>
      <c r="AJ12" s="61">
        <f t="shared" ref="AJ12" ca="1" si="159">IF(T12&lt;100,INT(T12/10),INT((T12-AI12*100)/10))</f>
        <v>7</v>
      </c>
      <c r="AK12" s="61">
        <f t="shared" ref="AK12" ca="1" si="160">MOD(T12,10)</f>
        <v>5.9999999999990905</v>
      </c>
      <c r="AL12" s="61" t="str">
        <f t="shared" ref="AL12" si="161">IF(U12&lt;100,"",INT(U12/100))</f>
        <v/>
      </c>
      <c r="AM12" s="61">
        <f t="shared" ref="AM12" si="162">IF(U12&lt;100,INT(U12/10),INT((U12-AL12*100)/10))</f>
        <v>0</v>
      </c>
      <c r="AN12" s="61">
        <f t="shared" ref="AN12" si="163">MOD(U12,10)</f>
        <v>0</v>
      </c>
      <c r="AO12" s="61"/>
      <c r="AP12" s="61"/>
      <c r="AQ12" s="61"/>
      <c r="AR12" s="61"/>
      <c r="AS12" s="60"/>
      <c r="AT12" s="77">
        <v>9</v>
      </c>
      <c r="AU12" s="71" t="s">
        <v>9</v>
      </c>
      <c r="AV12" s="72" t="s">
        <v>9</v>
      </c>
      <c r="AW12" s="72">
        <f t="shared" ref="AW12" ca="1" si="164">+X12</f>
        <v>6</v>
      </c>
      <c r="AX12" s="72" t="s">
        <v>9</v>
      </c>
      <c r="AY12" s="72" t="s">
        <v>9</v>
      </c>
      <c r="AZ12" s="73" t="s">
        <v>9</v>
      </c>
      <c r="BA12" s="72" t="s">
        <v>9</v>
      </c>
      <c r="BB12" s="72">
        <f t="shared" ref="BB12" ca="1" si="165">+Z12</f>
        <v>7</v>
      </c>
      <c r="BC12" s="73">
        <f t="shared" ref="BC12" ca="1" si="166">+AA12</f>
        <v>8</v>
      </c>
      <c r="BD12" s="72">
        <f t="shared" ref="BD12" ca="1" si="167">+AB12</f>
        <v>5</v>
      </c>
      <c r="BE12" s="72">
        <f t="shared" ref="BE12" ca="1" si="168">+AC12</f>
        <v>2</v>
      </c>
      <c r="BF12" s="72">
        <f t="shared" ref="BF12" ca="1" si="169">+AD12</f>
        <v>5</v>
      </c>
      <c r="BG12" s="72">
        <f t="shared" ref="BG12" ca="1" si="170">+AE12</f>
        <v>5.9999999999990905</v>
      </c>
      <c r="BH12" s="72" t="s">
        <v>9</v>
      </c>
      <c r="BI12" s="72" t="s">
        <v>9</v>
      </c>
      <c r="BJ12" s="71">
        <f t="shared" ref="BJ12" ca="1" si="171">+AF12</f>
        <v>4</v>
      </c>
      <c r="BK12" s="72">
        <f t="shared" ref="BK12" ca="1" si="172">+AG12</f>
        <v>6</v>
      </c>
      <c r="BL12" s="72">
        <f t="shared" ref="BL12" ca="1" si="173">+AH12</f>
        <v>8</v>
      </c>
      <c r="BM12" s="72" t="s">
        <v>9</v>
      </c>
      <c r="BN12" s="71" t="s">
        <v>9</v>
      </c>
      <c r="BO12" s="72">
        <f t="shared" ref="BO12" ca="1" si="174">+AI12</f>
        <v>5</v>
      </c>
      <c r="BP12" s="72">
        <f t="shared" ref="BP12" ca="1" si="175">+AJ12</f>
        <v>7</v>
      </c>
      <c r="BQ12" s="72">
        <f t="shared" ref="BQ12" ca="1" si="176">+AK12</f>
        <v>5.9999999999990905</v>
      </c>
      <c r="BR12" s="73" t="s">
        <v>9</v>
      </c>
      <c r="BS12" s="71" t="s">
        <v>9</v>
      </c>
      <c r="BT12" s="72" t="s">
        <v>9</v>
      </c>
      <c r="BU12" s="72" t="s">
        <v>9</v>
      </c>
      <c r="BV12" s="72" t="s">
        <v>9</v>
      </c>
      <c r="BW12" s="71" t="s">
        <v>9</v>
      </c>
      <c r="BX12" s="72" t="s">
        <v>9</v>
      </c>
      <c r="BY12" s="73" t="s">
        <v>9</v>
      </c>
      <c r="BZ12" s="72" t="s">
        <v>9</v>
      </c>
      <c r="CA12" s="72" t="s">
        <v>14</v>
      </c>
      <c r="CB12" s="72" t="s">
        <v>9</v>
      </c>
      <c r="CC12" s="72" t="s">
        <v>9</v>
      </c>
      <c r="CD12" s="77" t="s">
        <v>17</v>
      </c>
      <c r="CE12" s="78" t="s">
        <v>17</v>
      </c>
      <c r="CF12" s="79" t="s">
        <v>17</v>
      </c>
      <c r="CG12" s="78" t="s">
        <v>17</v>
      </c>
      <c r="CH12" s="78" t="s">
        <v>14</v>
      </c>
      <c r="CI12" s="77" t="s">
        <v>17</v>
      </c>
      <c r="CJ12" s="78" t="s">
        <v>14</v>
      </c>
      <c r="CK12" s="78" t="s">
        <v>17</v>
      </c>
      <c r="CL12" s="77" t="s">
        <v>9</v>
      </c>
      <c r="CM12" s="78" t="s">
        <v>9</v>
      </c>
      <c r="CN12" s="79" t="s">
        <v>9</v>
      </c>
      <c r="CO12" s="77">
        <f t="shared" ca="1" si="53"/>
        <v>6</v>
      </c>
      <c r="CP12" s="79">
        <f t="shared" ca="1" si="54"/>
        <v>5.76</v>
      </c>
      <c r="CQ12" s="60"/>
      <c r="CR12" s="60"/>
      <c r="CS12" s="70" t="s">
        <v>9</v>
      </c>
      <c r="CT12" s="70" t="s">
        <v>9</v>
      </c>
      <c r="CU12" s="70" t="s">
        <v>9</v>
      </c>
      <c r="CV12" s="5" t="s">
        <v>9</v>
      </c>
      <c r="CW12" s="5" t="s">
        <v>9</v>
      </c>
      <c r="CX12" s="5" t="s">
        <v>9</v>
      </c>
      <c r="CY12" s="5" t="s">
        <v>9</v>
      </c>
      <c r="CZ12" s="5" t="s">
        <v>9</v>
      </c>
    </row>
    <row r="13" spans="1:104" x14ac:dyDescent="0.15">
      <c r="A13">
        <v>10</v>
      </c>
      <c r="B13">
        <f t="shared" ca="1" si="0"/>
        <v>8</v>
      </c>
      <c r="C13">
        <f t="shared" ca="1" si="0"/>
        <v>5</v>
      </c>
      <c r="D13">
        <f t="shared" ca="1" si="1"/>
        <v>85</v>
      </c>
      <c r="E13">
        <f t="shared" ca="1" si="2"/>
        <v>99</v>
      </c>
      <c r="F13">
        <f t="shared" ca="1" si="3"/>
        <v>12.941176470588236</v>
      </c>
      <c r="G13">
        <f t="shared" ca="1" si="127"/>
        <v>30</v>
      </c>
      <c r="H13">
        <f t="shared" ca="1" si="4"/>
        <v>85</v>
      </c>
      <c r="I13">
        <f t="shared" ca="1" si="128"/>
        <v>30</v>
      </c>
      <c r="J13">
        <f t="shared" ca="1" si="5"/>
        <v>2550</v>
      </c>
      <c r="K13">
        <f ca="1">+J13/1000</f>
        <v>2.5499999999999998</v>
      </c>
      <c r="L13" s="60"/>
      <c r="M13" s="60">
        <f ca="1">+H13/100</f>
        <v>0.85</v>
      </c>
      <c r="N13" s="60">
        <f t="shared" ca="1" si="152"/>
        <v>3</v>
      </c>
      <c r="O13" s="60">
        <f t="shared" ca="1" si="6"/>
        <v>2.7639999999999998</v>
      </c>
      <c r="P13" s="60">
        <f ca="1">+O13*1000</f>
        <v>2764</v>
      </c>
      <c r="Q13" s="60">
        <f ca="1">MIN(9-K13,ROUND(RAND()*(M13-0.002)+0.001,3))</f>
        <v>0.214</v>
      </c>
      <c r="R13" s="60">
        <f ca="1">IF(MOD(Q13*1000,10)=0,Q13+0.001,Q13)</f>
        <v>0.214</v>
      </c>
      <c r="S13" s="60">
        <f t="shared" ca="1" si="129"/>
        <v>255</v>
      </c>
      <c r="T13" s="60">
        <f ca="1">+O13*1000-S13*10</f>
        <v>214</v>
      </c>
      <c r="U13" s="60"/>
      <c r="V13" s="60"/>
      <c r="W13" s="60"/>
      <c r="X13" s="61">
        <f t="shared" ca="1" si="8"/>
        <v>3</v>
      </c>
      <c r="Y13" s="61">
        <f t="shared" ca="1" si="9"/>
        <v>0</v>
      </c>
      <c r="Z13" s="61">
        <f t="shared" ca="1" si="10"/>
        <v>8</v>
      </c>
      <c r="AA13" s="61">
        <f t="shared" ca="1" si="11"/>
        <v>5</v>
      </c>
      <c r="AB13" s="61">
        <f t="shared" ca="1" si="20"/>
        <v>2</v>
      </c>
      <c r="AC13" s="61">
        <f t="shared" ca="1" si="21"/>
        <v>7</v>
      </c>
      <c r="AD13" s="61">
        <f t="shared" ca="1" si="22"/>
        <v>6</v>
      </c>
      <c r="AE13" s="61">
        <f t="shared" ca="1" si="23"/>
        <v>4</v>
      </c>
      <c r="AF13" s="61">
        <f t="shared" ca="1" si="117"/>
        <v>2</v>
      </c>
      <c r="AG13" s="61">
        <f t="shared" ca="1" si="118"/>
        <v>5</v>
      </c>
      <c r="AH13" s="61">
        <f t="shared" ca="1" si="119"/>
        <v>5</v>
      </c>
      <c r="AI13" s="61">
        <f ca="1">INT(T13/100)</f>
        <v>2</v>
      </c>
      <c r="AJ13" s="61">
        <f t="shared" ca="1" si="121"/>
        <v>1</v>
      </c>
      <c r="AK13" s="61">
        <f t="shared" ca="1" si="122"/>
        <v>4</v>
      </c>
      <c r="AL13" s="61" t="str">
        <f t="shared" si="123"/>
        <v/>
      </c>
      <c r="AM13" s="61">
        <f t="shared" si="124"/>
        <v>0</v>
      </c>
      <c r="AN13" s="61">
        <f t="shared" si="125"/>
        <v>0</v>
      </c>
      <c r="AO13" s="61"/>
      <c r="AP13" s="61"/>
      <c r="AQ13" s="61"/>
      <c r="AR13" s="61"/>
      <c r="AS13" s="60"/>
      <c r="AT13" s="77">
        <v>10</v>
      </c>
      <c r="AU13" s="71" t="s">
        <v>9</v>
      </c>
      <c r="AV13" s="72" t="s">
        <v>9</v>
      </c>
      <c r="AW13" s="72">
        <f ca="1">+X13</f>
        <v>3</v>
      </c>
      <c r="AX13" s="72" t="s">
        <v>9</v>
      </c>
      <c r="AY13" s="72" t="s">
        <v>9</v>
      </c>
      <c r="AZ13" s="73" t="s">
        <v>9</v>
      </c>
      <c r="BA13" s="72">
        <v>0</v>
      </c>
      <c r="BB13" s="72">
        <f t="shared" ref="BB13:BG13" ca="1" si="177">+Z13</f>
        <v>8</v>
      </c>
      <c r="BC13" s="73">
        <f t="shared" ca="1" si="177"/>
        <v>5</v>
      </c>
      <c r="BD13" s="72">
        <f t="shared" ca="1" si="177"/>
        <v>2</v>
      </c>
      <c r="BE13" s="72">
        <f t="shared" ca="1" si="177"/>
        <v>7</v>
      </c>
      <c r="BF13" s="72">
        <f t="shared" ca="1" si="177"/>
        <v>6</v>
      </c>
      <c r="BG13" s="72">
        <f t="shared" ca="1" si="177"/>
        <v>4</v>
      </c>
      <c r="BH13" s="72" t="s">
        <v>9</v>
      </c>
      <c r="BI13" s="72" t="s">
        <v>9</v>
      </c>
      <c r="BJ13" s="71">
        <f ca="1">+AF13</f>
        <v>2</v>
      </c>
      <c r="BK13" s="72">
        <f ca="1">+AG13</f>
        <v>5</v>
      </c>
      <c r="BL13" s="72">
        <f ca="1">+AH13</f>
        <v>5</v>
      </c>
      <c r="BM13" s="72" t="s">
        <v>9</v>
      </c>
      <c r="BN13" s="71">
        <v>0</v>
      </c>
      <c r="BO13" s="72">
        <f ca="1">+AI13</f>
        <v>2</v>
      </c>
      <c r="BP13" s="72">
        <f ca="1">+AJ13</f>
        <v>1</v>
      </c>
      <c r="BQ13" s="72">
        <f ca="1">+AK13</f>
        <v>4</v>
      </c>
      <c r="BR13" s="73" t="s">
        <v>9</v>
      </c>
      <c r="BS13" s="71" t="s">
        <v>9</v>
      </c>
      <c r="BT13" s="72" t="s">
        <v>9</v>
      </c>
      <c r="BU13" s="72" t="s">
        <v>9</v>
      </c>
      <c r="BV13" s="72" t="s">
        <v>9</v>
      </c>
      <c r="BW13" s="71" t="s">
        <v>9</v>
      </c>
      <c r="BX13" s="72" t="s">
        <v>9</v>
      </c>
      <c r="BY13" s="73" t="s">
        <v>9</v>
      </c>
      <c r="BZ13" s="72" t="s">
        <v>14</v>
      </c>
      <c r="CA13" s="72" t="s">
        <v>9</v>
      </c>
      <c r="CB13" s="72" t="s">
        <v>9</v>
      </c>
      <c r="CC13" s="72" t="s">
        <v>9</v>
      </c>
      <c r="CD13" s="77" t="s">
        <v>17</v>
      </c>
      <c r="CE13" s="78" t="s">
        <v>17</v>
      </c>
      <c r="CF13" s="79" t="s">
        <v>17</v>
      </c>
      <c r="CG13" s="78" t="s">
        <v>14</v>
      </c>
      <c r="CH13" s="78" t="s">
        <v>17</v>
      </c>
      <c r="CI13" s="77" t="s">
        <v>14</v>
      </c>
      <c r="CJ13" s="78" t="s">
        <v>16</v>
      </c>
      <c r="CK13" s="78" t="s">
        <v>16</v>
      </c>
      <c r="CL13" s="77" t="s">
        <v>9</v>
      </c>
      <c r="CM13" s="78" t="s">
        <v>9</v>
      </c>
      <c r="CN13" s="79" t="s">
        <v>9</v>
      </c>
      <c r="CO13" s="77">
        <f t="shared" ca="1" si="53"/>
        <v>3</v>
      </c>
      <c r="CP13" s="79">
        <f t="shared" ca="1" si="54"/>
        <v>0.214</v>
      </c>
      <c r="CQ13" s="60"/>
      <c r="CR13" s="60"/>
      <c r="CS13" s="70" t="s">
        <v>9</v>
      </c>
      <c r="CT13" s="70" t="s">
        <v>9</v>
      </c>
      <c r="CU13" s="70" t="s">
        <v>9</v>
      </c>
      <c r="CV13" s="5" t="s">
        <v>9</v>
      </c>
      <c r="CW13" s="5" t="s">
        <v>9</v>
      </c>
      <c r="CX13" s="5" t="s">
        <v>9</v>
      </c>
      <c r="CY13" s="5" t="s">
        <v>9</v>
      </c>
      <c r="CZ13" s="5" t="s">
        <v>9</v>
      </c>
    </row>
    <row r="14" spans="1:104" x14ac:dyDescent="0.15">
      <c r="A14">
        <v>11</v>
      </c>
      <c r="B14">
        <f t="shared" ca="1" si="0"/>
        <v>6</v>
      </c>
      <c r="C14">
        <f t="shared" ca="1" si="0"/>
        <v>6</v>
      </c>
      <c r="D14">
        <f t="shared" ca="1" si="1"/>
        <v>66</v>
      </c>
      <c r="E14">
        <f t="shared" ca="1" si="2"/>
        <v>99</v>
      </c>
      <c r="F14">
        <f t="shared" ca="1" si="3"/>
        <v>16.666666666666668</v>
      </c>
      <c r="G14">
        <f t="shared" ca="1" si="127"/>
        <v>50</v>
      </c>
      <c r="H14">
        <f t="shared" ca="1" si="4"/>
        <v>66</v>
      </c>
      <c r="I14">
        <f t="shared" ca="1" si="128"/>
        <v>50</v>
      </c>
      <c r="J14">
        <f t="shared" ca="1" si="5"/>
        <v>3300</v>
      </c>
      <c r="K14">
        <f ca="1">+J14/1000</f>
        <v>3.3</v>
      </c>
      <c r="L14" s="60"/>
      <c r="M14" s="60">
        <f ca="1">+H14/100</f>
        <v>0.66</v>
      </c>
      <c r="N14" s="60">
        <f t="shared" ca="1" si="152"/>
        <v>5</v>
      </c>
      <c r="O14" s="60">
        <f t="shared" ca="1" si="6"/>
        <v>3.5709999999999997</v>
      </c>
      <c r="P14" s="60">
        <f ca="1">+O14*1000</f>
        <v>3570.9999999999995</v>
      </c>
      <c r="Q14" s="60">
        <f ca="1">MIN(9-K14,ROUND(RAND()*(M14-0.002)+0.001,3))</f>
        <v>0.27100000000000002</v>
      </c>
      <c r="R14" s="60">
        <f ca="1">IF(MOD(Q14*1000,10)=0,Q14+0.001,Q14)</f>
        <v>0.27100000000000002</v>
      </c>
      <c r="S14" s="60">
        <f t="shared" ca="1" si="129"/>
        <v>330</v>
      </c>
      <c r="T14" s="60">
        <f ca="1">+O14*1000-S14*10</f>
        <v>270.99999999999955</v>
      </c>
      <c r="U14" s="60"/>
      <c r="V14" s="60"/>
      <c r="W14" s="60"/>
      <c r="X14" s="61">
        <f t="shared" ca="1" si="8"/>
        <v>5</v>
      </c>
      <c r="Y14" s="61">
        <f t="shared" ca="1" si="9"/>
        <v>0</v>
      </c>
      <c r="Z14" s="61">
        <f t="shared" ca="1" si="10"/>
        <v>6</v>
      </c>
      <c r="AA14" s="61">
        <f t="shared" ca="1" si="11"/>
        <v>6</v>
      </c>
      <c r="AB14" s="61">
        <f t="shared" ca="1" si="20"/>
        <v>3</v>
      </c>
      <c r="AC14" s="61">
        <f t="shared" ca="1" si="21"/>
        <v>5</v>
      </c>
      <c r="AD14" s="61">
        <f t="shared" ca="1" si="22"/>
        <v>7</v>
      </c>
      <c r="AE14" s="61">
        <f t="shared" ca="1" si="23"/>
        <v>0.99999999999954525</v>
      </c>
      <c r="AF14" s="61">
        <f t="shared" ref="AF14" ca="1" si="178">IF(S14&lt;100,"",INT(S14/100))</f>
        <v>3</v>
      </c>
      <c r="AG14" s="61">
        <f t="shared" ref="AG14" ca="1" si="179">IF(S14&lt;100,INT(S14/10),INT((S14-AF14*100)/10))</f>
        <v>3</v>
      </c>
      <c r="AH14" s="61">
        <f t="shared" ref="AH14" ca="1" si="180">MOD(S14,10)</f>
        <v>0</v>
      </c>
      <c r="AI14" s="61">
        <f t="shared" ref="AI14" ca="1" si="181">IF(T14&lt;100,"",INT(T14/100))</f>
        <v>2</v>
      </c>
      <c r="AJ14" s="61">
        <f t="shared" ref="AJ14" ca="1" si="182">IF(T14&lt;100,INT(T14/10),INT((T14-AI14*100)/10))</f>
        <v>7</v>
      </c>
      <c r="AK14" s="61">
        <f t="shared" ref="AK14" ca="1" si="183">MOD(T14,10)</f>
        <v>0.99999999999954525</v>
      </c>
      <c r="AL14" s="61" t="str">
        <f t="shared" ref="AL14" si="184">IF(U14&lt;100,"",INT(U14/100))</f>
        <v/>
      </c>
      <c r="AM14" s="61">
        <f t="shared" ref="AM14" si="185">IF(U14&lt;100,INT(U14/10),INT((U14-AL14*100)/10))</f>
        <v>0</v>
      </c>
      <c r="AN14" s="61">
        <f t="shared" ref="AN14" si="186">MOD(U14,10)</f>
        <v>0</v>
      </c>
      <c r="AO14" s="61"/>
      <c r="AP14" s="61"/>
      <c r="AQ14" s="61"/>
      <c r="AR14" s="61"/>
      <c r="AS14" s="60"/>
      <c r="AT14" s="77">
        <v>11</v>
      </c>
      <c r="AU14" s="71" t="s">
        <v>9</v>
      </c>
      <c r="AV14" s="72" t="s">
        <v>9</v>
      </c>
      <c r="AW14" s="72">
        <f t="shared" ref="AW14" ca="1" si="187">+X14</f>
        <v>5</v>
      </c>
      <c r="AX14" s="72" t="s">
        <v>9</v>
      </c>
      <c r="AY14" s="72" t="s">
        <v>9</v>
      </c>
      <c r="AZ14" s="73" t="s">
        <v>9</v>
      </c>
      <c r="BA14" s="72">
        <v>0</v>
      </c>
      <c r="BB14" s="72">
        <f t="shared" ref="BB14" ca="1" si="188">+Z14</f>
        <v>6</v>
      </c>
      <c r="BC14" s="73">
        <f t="shared" ref="BC14" ca="1" si="189">+AA14</f>
        <v>6</v>
      </c>
      <c r="BD14" s="72">
        <f t="shared" ref="BD14" ca="1" si="190">+AB14</f>
        <v>3</v>
      </c>
      <c r="BE14" s="72">
        <f t="shared" ref="BE14" ca="1" si="191">+AC14</f>
        <v>5</v>
      </c>
      <c r="BF14" s="72">
        <f t="shared" ref="BF14" ca="1" si="192">+AD14</f>
        <v>7</v>
      </c>
      <c r="BG14" s="72">
        <f t="shared" ref="BG14" ca="1" si="193">+AE14</f>
        <v>0.99999999999954525</v>
      </c>
      <c r="BH14" s="72" t="s">
        <v>9</v>
      </c>
      <c r="BI14" s="72" t="s">
        <v>9</v>
      </c>
      <c r="BJ14" s="71">
        <f t="shared" ref="BJ14" ca="1" si="194">+AF14</f>
        <v>3</v>
      </c>
      <c r="BK14" s="72">
        <f t="shared" ref="BK14" ca="1" si="195">+AG14</f>
        <v>3</v>
      </c>
      <c r="BL14" s="72">
        <f t="shared" ref="BL14" ca="1" si="196">+AH14</f>
        <v>0</v>
      </c>
      <c r="BM14" s="72" t="s">
        <v>9</v>
      </c>
      <c r="BN14" s="71">
        <v>0</v>
      </c>
      <c r="BO14" s="72">
        <f t="shared" ref="BO14" ca="1" si="197">+AI14</f>
        <v>2</v>
      </c>
      <c r="BP14" s="72">
        <f t="shared" ref="BP14" ca="1" si="198">+AJ14</f>
        <v>7</v>
      </c>
      <c r="BQ14" s="72">
        <f t="shared" ref="BQ14" ca="1" si="199">+AK14</f>
        <v>0.99999999999954525</v>
      </c>
      <c r="BR14" s="73" t="s">
        <v>9</v>
      </c>
      <c r="BS14" s="71" t="s">
        <v>9</v>
      </c>
      <c r="BT14" s="72" t="s">
        <v>9</v>
      </c>
      <c r="BU14" s="72" t="s">
        <v>9</v>
      </c>
      <c r="BV14" s="72" t="s">
        <v>9</v>
      </c>
      <c r="BW14" s="71" t="s">
        <v>9</v>
      </c>
      <c r="BX14" s="72" t="s">
        <v>9</v>
      </c>
      <c r="BY14" s="73" t="s">
        <v>9</v>
      </c>
      <c r="BZ14" s="72" t="s">
        <v>14</v>
      </c>
      <c r="CA14" s="72" t="s">
        <v>9</v>
      </c>
      <c r="CB14" s="72" t="s">
        <v>9</v>
      </c>
      <c r="CC14" s="72" t="s">
        <v>9</v>
      </c>
      <c r="CD14" s="77" t="s">
        <v>17</v>
      </c>
      <c r="CE14" s="78" t="s">
        <v>17</v>
      </c>
      <c r="CF14" s="79" t="s">
        <v>17</v>
      </c>
      <c r="CG14" s="78" t="s">
        <v>14</v>
      </c>
      <c r="CH14" s="78" t="s">
        <v>17</v>
      </c>
      <c r="CI14" s="77" t="s">
        <v>14</v>
      </c>
      <c r="CJ14" s="78" t="s">
        <v>16</v>
      </c>
      <c r="CK14" s="78" t="s">
        <v>16</v>
      </c>
      <c r="CL14" s="77" t="s">
        <v>9</v>
      </c>
      <c r="CM14" s="78" t="s">
        <v>9</v>
      </c>
      <c r="CN14" s="79" t="s">
        <v>9</v>
      </c>
      <c r="CO14" s="77">
        <f t="shared" ca="1" si="53"/>
        <v>5</v>
      </c>
      <c r="CP14" s="79">
        <f t="shared" ca="1" si="54"/>
        <v>0.27100000000000002</v>
      </c>
      <c r="CQ14" s="60"/>
      <c r="CR14" s="60"/>
      <c r="CS14" s="70" t="s">
        <v>9</v>
      </c>
      <c r="CT14" s="70" t="s">
        <v>9</v>
      </c>
      <c r="CU14" s="70" t="s">
        <v>9</v>
      </c>
      <c r="CV14" s="5" t="s">
        <v>9</v>
      </c>
      <c r="CW14" s="5" t="s">
        <v>9</v>
      </c>
      <c r="CX14" s="5" t="s">
        <v>9</v>
      </c>
      <c r="CY14" s="5" t="s">
        <v>9</v>
      </c>
      <c r="CZ14" s="5" t="s">
        <v>9</v>
      </c>
    </row>
    <row r="15" spans="1:104" x14ac:dyDescent="0.15">
      <c r="A15">
        <v>12</v>
      </c>
      <c r="B15">
        <f t="shared" ca="1" si="0"/>
        <v>2</v>
      </c>
      <c r="C15">
        <f t="shared" ca="1" si="0"/>
        <v>2</v>
      </c>
      <c r="D15">
        <f t="shared" ca="1" si="1"/>
        <v>22</v>
      </c>
      <c r="E15">
        <f t="shared" ca="1" si="2"/>
        <v>99</v>
      </c>
      <c r="F15">
        <f t="shared" ca="1" si="3"/>
        <v>50</v>
      </c>
      <c r="G15">
        <f ca="1">MIN(INT((RAND()*(99-F15)+F15)/10)*10,90)</f>
        <v>80</v>
      </c>
      <c r="H15">
        <f t="shared" ca="1" si="4"/>
        <v>22</v>
      </c>
      <c r="I15">
        <f t="shared" ca="1" si="128"/>
        <v>80</v>
      </c>
      <c r="J15">
        <f t="shared" ca="1" si="5"/>
        <v>1760</v>
      </c>
      <c r="K15">
        <f ca="1">+J15</f>
        <v>1760</v>
      </c>
      <c r="L15" s="60"/>
      <c r="M15" s="60">
        <f ca="1">+H15*10</f>
        <v>220</v>
      </c>
      <c r="N15" s="60">
        <f t="shared" ca="1" si="152"/>
        <v>8</v>
      </c>
      <c r="O15" s="60">
        <f t="shared" ca="1" si="6"/>
        <v>1802</v>
      </c>
      <c r="P15" s="60">
        <f ca="1">+O15</f>
        <v>1802</v>
      </c>
      <c r="Q15" s="60">
        <f ca="1">MIN(9999-K15,INT(RAND()*(M15-2)+1))</f>
        <v>42</v>
      </c>
      <c r="R15" s="60">
        <f ca="1">+Q15</f>
        <v>42</v>
      </c>
      <c r="S15" s="60">
        <f t="shared" ca="1" si="129"/>
        <v>176</v>
      </c>
      <c r="T15" s="60">
        <f ca="1">+O15-S15*10</f>
        <v>42</v>
      </c>
      <c r="U15" s="60"/>
      <c r="V15" s="60"/>
      <c r="W15" s="60"/>
      <c r="X15" s="61">
        <f t="shared" ca="1" si="8"/>
        <v>8</v>
      </c>
      <c r="Y15" s="61">
        <f t="shared" ca="1" si="9"/>
        <v>0</v>
      </c>
      <c r="Z15" s="61">
        <f t="shared" ca="1" si="10"/>
        <v>2</v>
      </c>
      <c r="AA15" s="61">
        <f t="shared" ca="1" si="11"/>
        <v>2</v>
      </c>
      <c r="AB15" s="61">
        <f t="shared" ca="1" si="20"/>
        <v>1</v>
      </c>
      <c r="AC15" s="61">
        <f t="shared" ca="1" si="21"/>
        <v>8</v>
      </c>
      <c r="AD15" s="61">
        <f t="shared" ca="1" si="22"/>
        <v>0</v>
      </c>
      <c r="AE15" s="61">
        <f t="shared" ca="1" si="23"/>
        <v>2</v>
      </c>
      <c r="AF15" s="61">
        <f t="shared" ca="1" si="117"/>
        <v>1</v>
      </c>
      <c r="AG15" s="61">
        <f t="shared" ca="1" si="118"/>
        <v>7</v>
      </c>
      <c r="AH15" s="61">
        <f t="shared" ca="1" si="119"/>
        <v>6</v>
      </c>
      <c r="AI15" s="61" t="str">
        <f t="shared" ca="1" si="120"/>
        <v/>
      </c>
      <c r="AJ15" s="61">
        <f t="shared" ca="1" si="121"/>
        <v>4</v>
      </c>
      <c r="AK15" s="61">
        <f t="shared" ca="1" si="122"/>
        <v>2</v>
      </c>
      <c r="AL15" s="61" t="str">
        <f t="shared" si="123"/>
        <v/>
      </c>
      <c r="AM15" s="61">
        <f t="shared" si="124"/>
        <v>0</v>
      </c>
      <c r="AN15" s="61">
        <f t="shared" si="125"/>
        <v>0</v>
      </c>
      <c r="AO15" s="61"/>
      <c r="AP15" s="61"/>
      <c r="AQ15" s="61"/>
      <c r="AR15" s="61"/>
      <c r="AS15" s="60"/>
      <c r="AT15" s="83">
        <v>12</v>
      </c>
      <c r="AU15" s="80" t="s">
        <v>9</v>
      </c>
      <c r="AV15" s="81" t="s">
        <v>9</v>
      </c>
      <c r="AW15" s="81" t="s">
        <v>9</v>
      </c>
      <c r="AX15" s="81">
        <f ca="1">+X15</f>
        <v>8</v>
      </c>
      <c r="AY15" s="81" t="s">
        <v>9</v>
      </c>
      <c r="AZ15" s="82" t="s">
        <v>9</v>
      </c>
      <c r="BA15" s="81">
        <f ca="1">+Z15</f>
        <v>2</v>
      </c>
      <c r="BB15" s="81">
        <f t="shared" ref="BB15" ca="1" si="200">+AA15</f>
        <v>2</v>
      </c>
      <c r="BC15" s="82">
        <v>0</v>
      </c>
      <c r="BD15" s="81">
        <f ca="1">+AB15</f>
        <v>1</v>
      </c>
      <c r="BE15" s="81">
        <f ca="1">+AC15</f>
        <v>8</v>
      </c>
      <c r="BF15" s="81">
        <f ca="1">+AD15</f>
        <v>0</v>
      </c>
      <c r="BG15" s="81">
        <f ca="1">+AE15</f>
        <v>2</v>
      </c>
      <c r="BH15" s="81" t="s">
        <v>9</v>
      </c>
      <c r="BI15" s="81" t="s">
        <v>9</v>
      </c>
      <c r="BJ15" s="80">
        <f ca="1">+AF15</f>
        <v>1</v>
      </c>
      <c r="BK15" s="81">
        <f ca="1">+AG15</f>
        <v>7</v>
      </c>
      <c r="BL15" s="81">
        <f ca="1">+AH15</f>
        <v>6</v>
      </c>
      <c r="BM15" s="81">
        <v>0</v>
      </c>
      <c r="BN15" s="80" t="s">
        <v>9</v>
      </c>
      <c r="BO15" s="81" t="str">
        <f ca="1">+AI15</f>
        <v/>
      </c>
      <c r="BP15" s="81">
        <f ca="1">+AJ15</f>
        <v>4</v>
      </c>
      <c r="BQ15" s="81">
        <f ca="1">+AK15</f>
        <v>2</v>
      </c>
      <c r="BR15" s="82" t="s">
        <v>9</v>
      </c>
      <c r="BS15" s="80" t="s">
        <v>9</v>
      </c>
      <c r="BT15" s="81" t="s">
        <v>9</v>
      </c>
      <c r="BU15" s="81" t="s">
        <v>9</v>
      </c>
      <c r="BV15" s="81" t="s">
        <v>9</v>
      </c>
      <c r="BW15" s="80" t="s">
        <v>9</v>
      </c>
      <c r="BX15" s="81" t="s">
        <v>9</v>
      </c>
      <c r="BY15" s="82" t="s">
        <v>9</v>
      </c>
      <c r="BZ15" s="81" t="s">
        <v>9</v>
      </c>
      <c r="CA15" s="81" t="s">
        <v>9</v>
      </c>
      <c r="CB15" s="81" t="s">
        <v>9</v>
      </c>
      <c r="CC15" s="81" t="s">
        <v>9</v>
      </c>
      <c r="CD15" s="83" t="s">
        <v>17</v>
      </c>
      <c r="CE15" s="84" t="s">
        <v>17</v>
      </c>
      <c r="CF15" s="85" t="s">
        <v>13</v>
      </c>
      <c r="CG15" s="84" t="s">
        <v>17</v>
      </c>
      <c r="CH15" s="84" t="s">
        <v>17</v>
      </c>
      <c r="CI15" s="83" t="s">
        <v>16</v>
      </c>
      <c r="CJ15" s="84" t="s">
        <v>16</v>
      </c>
      <c r="CK15" s="84" t="s">
        <v>16</v>
      </c>
      <c r="CL15" s="83" t="s">
        <v>9</v>
      </c>
      <c r="CM15" s="84" t="s">
        <v>9</v>
      </c>
      <c r="CN15" s="85" t="s">
        <v>9</v>
      </c>
      <c r="CO15" s="83">
        <f t="shared" ca="1" si="53"/>
        <v>8</v>
      </c>
      <c r="CP15" s="85">
        <f t="shared" ca="1" si="54"/>
        <v>42</v>
      </c>
      <c r="CQ15" s="60"/>
      <c r="CR15" s="60"/>
      <c r="CS15" s="70" t="s">
        <v>9</v>
      </c>
      <c r="CT15" s="70" t="s">
        <v>9</v>
      </c>
      <c r="CU15" s="70" t="s">
        <v>9</v>
      </c>
      <c r="CV15" s="5" t="s">
        <v>9</v>
      </c>
      <c r="CW15" s="5" t="s">
        <v>9</v>
      </c>
      <c r="CX15" s="5" t="s">
        <v>9</v>
      </c>
      <c r="CY15" s="5" t="s">
        <v>9</v>
      </c>
      <c r="CZ15" s="5" t="s">
        <v>9</v>
      </c>
    </row>
    <row r="16" spans="1:104" x14ac:dyDescent="0.15"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0"/>
      <c r="AT16" s="74"/>
      <c r="AU16" s="62" t="s">
        <v>2</v>
      </c>
      <c r="AV16" s="63"/>
      <c r="AW16" s="63"/>
      <c r="AX16" s="63"/>
      <c r="AY16" s="63"/>
      <c r="AZ16" s="64"/>
      <c r="BA16" s="63" t="s">
        <v>4</v>
      </c>
      <c r="BB16" s="63"/>
      <c r="BC16" s="64"/>
      <c r="BD16" s="63" t="s">
        <v>3</v>
      </c>
      <c r="BE16" s="63"/>
      <c r="BF16" s="63"/>
      <c r="BG16" s="63"/>
      <c r="BH16" s="63"/>
      <c r="BI16" s="63"/>
      <c r="BJ16" s="62" t="s">
        <v>7</v>
      </c>
      <c r="BK16" s="63"/>
      <c r="BL16" s="63"/>
      <c r="BM16" s="63"/>
      <c r="BN16" s="65"/>
      <c r="BO16" s="63" t="s">
        <v>6</v>
      </c>
      <c r="BP16" s="63"/>
      <c r="BQ16" s="63"/>
      <c r="BR16" s="64"/>
      <c r="BS16" s="62" t="s">
        <v>8</v>
      </c>
      <c r="BT16" s="63"/>
      <c r="BU16" s="63"/>
      <c r="BV16" s="63"/>
      <c r="BW16" s="62" t="s">
        <v>20</v>
      </c>
      <c r="BX16" s="63"/>
      <c r="BY16" s="64"/>
      <c r="BZ16" s="62" t="s">
        <v>21</v>
      </c>
      <c r="CA16" s="63"/>
      <c r="CB16" s="63"/>
      <c r="CC16" s="64"/>
      <c r="CD16" s="62" t="s">
        <v>10</v>
      </c>
      <c r="CE16" s="63"/>
      <c r="CF16" s="64"/>
      <c r="CG16" s="63" t="s">
        <v>11</v>
      </c>
      <c r="CH16" s="63"/>
      <c r="CI16" s="62" t="s">
        <v>12</v>
      </c>
      <c r="CJ16" s="63"/>
      <c r="CK16" s="63"/>
      <c r="CL16" s="65"/>
      <c r="CM16" s="86"/>
      <c r="CN16" s="66"/>
      <c r="CO16" s="65" t="s">
        <v>2</v>
      </c>
      <c r="CP16" s="66" t="s">
        <v>20</v>
      </c>
      <c r="CQ16" s="60"/>
      <c r="CR16" s="60"/>
      <c r="CS16" s="70"/>
      <c r="CT16" s="70"/>
      <c r="CU16" s="70"/>
      <c r="CV16" s="5"/>
      <c r="CW16" s="5"/>
      <c r="CX16" s="5"/>
      <c r="CY16" s="5"/>
      <c r="CZ16" s="5"/>
    </row>
    <row r="17" spans="7:104" x14ac:dyDescent="0.15"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0"/>
      <c r="AT17" s="90">
        <v>1</v>
      </c>
      <c r="AU17" s="90">
        <v>2</v>
      </c>
      <c r="AV17" s="91">
        <v>3</v>
      </c>
      <c r="AW17" s="91">
        <v>4</v>
      </c>
      <c r="AX17" s="91">
        <v>5</v>
      </c>
      <c r="AY17" s="91">
        <v>6</v>
      </c>
      <c r="AZ17" s="92">
        <v>7</v>
      </c>
      <c r="BA17" s="91">
        <v>8</v>
      </c>
      <c r="BB17" s="91">
        <v>9</v>
      </c>
      <c r="BC17" s="91">
        <v>10</v>
      </c>
      <c r="BD17" s="90">
        <v>11</v>
      </c>
      <c r="BE17" s="91">
        <v>12</v>
      </c>
      <c r="BF17" s="91">
        <v>13</v>
      </c>
      <c r="BG17" s="91">
        <v>14</v>
      </c>
      <c r="BH17" s="91">
        <v>15</v>
      </c>
      <c r="BI17" s="92">
        <v>16</v>
      </c>
      <c r="BJ17" s="91">
        <v>17</v>
      </c>
      <c r="BK17" s="91">
        <v>18</v>
      </c>
      <c r="BL17" s="91">
        <v>19</v>
      </c>
      <c r="BM17" s="91">
        <v>20</v>
      </c>
      <c r="BN17" s="90">
        <v>21</v>
      </c>
      <c r="BO17" s="91">
        <v>22</v>
      </c>
      <c r="BP17" s="91">
        <v>23</v>
      </c>
      <c r="BQ17" s="91">
        <v>24</v>
      </c>
      <c r="BR17" s="92">
        <v>25</v>
      </c>
      <c r="BS17" s="91">
        <v>26</v>
      </c>
      <c r="BT17" s="91">
        <v>27</v>
      </c>
      <c r="BU17" s="91">
        <v>28</v>
      </c>
      <c r="BV17" s="91">
        <v>29</v>
      </c>
      <c r="BW17" s="90">
        <v>30</v>
      </c>
      <c r="BX17" s="91">
        <v>31</v>
      </c>
      <c r="BY17" s="92">
        <v>32</v>
      </c>
      <c r="BZ17" s="91">
        <v>33</v>
      </c>
      <c r="CA17" s="91">
        <v>34</v>
      </c>
      <c r="CB17" s="91">
        <v>35</v>
      </c>
      <c r="CC17" s="91">
        <v>36</v>
      </c>
      <c r="CD17" s="90">
        <v>37</v>
      </c>
      <c r="CE17" s="91">
        <v>38</v>
      </c>
      <c r="CF17" s="92">
        <v>39</v>
      </c>
      <c r="CG17" s="91">
        <v>40</v>
      </c>
      <c r="CH17" s="91">
        <v>41</v>
      </c>
      <c r="CI17" s="90">
        <v>42</v>
      </c>
      <c r="CJ17" s="91">
        <v>43</v>
      </c>
      <c r="CK17" s="91">
        <v>44</v>
      </c>
      <c r="CL17" s="90">
        <v>45</v>
      </c>
      <c r="CM17" s="91">
        <v>46</v>
      </c>
      <c r="CN17" s="92">
        <v>47</v>
      </c>
      <c r="CO17" s="90">
        <v>48</v>
      </c>
      <c r="CP17" s="92">
        <v>49</v>
      </c>
      <c r="CQ17" s="70" t="s">
        <v>9</v>
      </c>
      <c r="CR17" s="70" t="s">
        <v>9</v>
      </c>
      <c r="CS17" s="70" t="s">
        <v>9</v>
      </c>
      <c r="CT17" s="70" t="s">
        <v>9</v>
      </c>
      <c r="CU17" s="70" t="s">
        <v>9</v>
      </c>
      <c r="CV17" s="5" t="s">
        <v>9</v>
      </c>
      <c r="CW17" s="5" t="s">
        <v>9</v>
      </c>
      <c r="CX17" s="5" t="s">
        <v>9</v>
      </c>
      <c r="CY17" s="5" t="s">
        <v>9</v>
      </c>
      <c r="CZ17" s="5" t="s">
        <v>9</v>
      </c>
    </row>
    <row r="18" spans="7:104" x14ac:dyDescent="0.15"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>
        <f ca="1">RAND()</f>
        <v>7.7946997164196508E-2</v>
      </c>
      <c r="AS18" s="60">
        <f t="shared" ref="AS18:AS29" ca="1" si="201">RANK(AR18,$AR$18:$AR$29)</f>
        <v>11</v>
      </c>
      <c r="AT18" s="77">
        <v>1</v>
      </c>
      <c r="AU18" s="71" t="str">
        <f t="shared" ref="AU18:BD29" ca="1" si="202">VLOOKUP($AS18,qa,AU$17)</f>
        <v/>
      </c>
      <c r="AV18" s="72" t="str">
        <f t="shared" ca="1" si="202"/>
        <v/>
      </c>
      <c r="AW18" s="72">
        <f t="shared" ca="1" si="202"/>
        <v>5</v>
      </c>
      <c r="AX18" s="72" t="str">
        <f t="shared" ca="1" si="202"/>
        <v/>
      </c>
      <c r="AY18" s="72" t="str">
        <f t="shared" ca="1" si="202"/>
        <v/>
      </c>
      <c r="AZ18" s="73" t="str">
        <f t="shared" ca="1" si="202"/>
        <v/>
      </c>
      <c r="BA18" s="72">
        <f t="shared" ca="1" si="202"/>
        <v>0</v>
      </c>
      <c r="BB18" s="72">
        <f t="shared" ca="1" si="202"/>
        <v>6</v>
      </c>
      <c r="BC18" s="72">
        <f t="shared" ca="1" si="202"/>
        <v>6</v>
      </c>
      <c r="BD18" s="71">
        <f t="shared" ca="1" si="202"/>
        <v>3</v>
      </c>
      <c r="BE18" s="72">
        <f t="shared" ref="BE18:BN29" ca="1" si="203">VLOOKUP($AS18,qa,BE$17)</f>
        <v>5</v>
      </c>
      <c r="BF18" s="72">
        <f t="shared" ca="1" si="203"/>
        <v>7</v>
      </c>
      <c r="BG18" s="72">
        <f t="shared" ca="1" si="203"/>
        <v>0.99999999999954525</v>
      </c>
      <c r="BH18" s="72" t="str">
        <f t="shared" ca="1" si="203"/>
        <v/>
      </c>
      <c r="BI18" s="73" t="str">
        <f t="shared" ca="1" si="203"/>
        <v/>
      </c>
      <c r="BJ18" s="72">
        <f t="shared" ca="1" si="203"/>
        <v>3</v>
      </c>
      <c r="BK18" s="72">
        <f t="shared" ca="1" si="203"/>
        <v>3</v>
      </c>
      <c r="BL18" s="72">
        <f t="shared" ca="1" si="203"/>
        <v>0</v>
      </c>
      <c r="BM18" s="72" t="str">
        <f t="shared" ca="1" si="203"/>
        <v/>
      </c>
      <c r="BN18" s="71">
        <f t="shared" ca="1" si="203"/>
        <v>0</v>
      </c>
      <c r="BO18" s="72">
        <f t="shared" ref="BO18:BX29" ca="1" si="204">VLOOKUP($AS18,qa,BO$17)</f>
        <v>2</v>
      </c>
      <c r="BP18" s="72">
        <f t="shared" ca="1" si="204"/>
        <v>7</v>
      </c>
      <c r="BQ18" s="72">
        <f t="shared" ca="1" si="204"/>
        <v>0.99999999999954525</v>
      </c>
      <c r="BR18" s="73" t="str">
        <f t="shared" ca="1" si="204"/>
        <v/>
      </c>
      <c r="BS18" s="72" t="str">
        <f t="shared" ca="1" si="204"/>
        <v/>
      </c>
      <c r="BT18" s="72" t="str">
        <f t="shared" ca="1" si="204"/>
        <v/>
      </c>
      <c r="BU18" s="72" t="str">
        <f t="shared" ca="1" si="204"/>
        <v/>
      </c>
      <c r="BV18" s="72" t="str">
        <f t="shared" ca="1" si="204"/>
        <v/>
      </c>
      <c r="BW18" s="71" t="str">
        <f t="shared" ca="1" si="204"/>
        <v/>
      </c>
      <c r="BX18" s="72" t="str">
        <f t="shared" ca="1" si="204"/>
        <v/>
      </c>
      <c r="BY18" s="73" t="str">
        <f t="shared" ref="BY18:CH29" ca="1" si="205">VLOOKUP($AS18,qa,BY$17)</f>
        <v/>
      </c>
      <c r="BZ18" s="72" t="str">
        <f t="shared" ca="1" si="205"/>
        <v>.</v>
      </c>
      <c r="CA18" s="72" t="str">
        <f t="shared" ca="1" si="205"/>
        <v/>
      </c>
      <c r="CB18" s="72" t="str">
        <f t="shared" ca="1" si="205"/>
        <v/>
      </c>
      <c r="CC18" s="72" t="str">
        <f t="shared" ca="1" si="205"/>
        <v/>
      </c>
      <c r="CD18" s="71" t="str">
        <f t="shared" ca="1" si="205"/>
        <v xml:space="preserve"> </v>
      </c>
      <c r="CE18" s="72" t="str">
        <f t="shared" ca="1" si="205"/>
        <v xml:space="preserve"> </v>
      </c>
      <c r="CF18" s="73" t="str">
        <f t="shared" ca="1" si="205"/>
        <v xml:space="preserve"> </v>
      </c>
      <c r="CG18" s="72" t="str">
        <f t="shared" ca="1" si="205"/>
        <v>.</v>
      </c>
      <c r="CH18" s="72" t="str">
        <f t="shared" ca="1" si="205"/>
        <v xml:space="preserve"> </v>
      </c>
      <c r="CI18" s="71" t="str">
        <f t="shared" ref="CI18:CP29" ca="1" si="206">VLOOKUP($AS18,qa,CI$17)</f>
        <v>.</v>
      </c>
      <c r="CJ18" s="72" t="str">
        <f t="shared" ca="1" si="206"/>
        <v xml:space="preserve"> </v>
      </c>
      <c r="CK18" s="72" t="str">
        <f t="shared" ca="1" si="206"/>
        <v xml:space="preserve"> </v>
      </c>
      <c r="CL18" s="71" t="str">
        <f t="shared" ca="1" si="206"/>
        <v/>
      </c>
      <c r="CM18" s="72" t="str">
        <f t="shared" ca="1" si="206"/>
        <v/>
      </c>
      <c r="CN18" s="73" t="str">
        <f t="shared" ca="1" si="206"/>
        <v/>
      </c>
      <c r="CO18" s="71">
        <f t="shared" ca="1" si="206"/>
        <v>5</v>
      </c>
      <c r="CP18" s="73">
        <f t="shared" ca="1" si="206"/>
        <v>0.27100000000000002</v>
      </c>
      <c r="CQ18" s="70" t="s">
        <v>9</v>
      </c>
      <c r="CR18" s="70" t="s">
        <v>9</v>
      </c>
      <c r="CS18" s="70" t="s">
        <v>9</v>
      </c>
      <c r="CT18" s="70" t="s">
        <v>9</v>
      </c>
      <c r="CU18" s="70" t="s">
        <v>9</v>
      </c>
      <c r="CV18" s="5" t="s">
        <v>9</v>
      </c>
      <c r="CW18" s="5" t="s">
        <v>9</v>
      </c>
      <c r="CX18" s="5" t="s">
        <v>9</v>
      </c>
      <c r="CY18" s="5" t="s">
        <v>9</v>
      </c>
      <c r="CZ18" s="5" t="s">
        <v>9</v>
      </c>
    </row>
    <row r="19" spans="7:104" x14ac:dyDescent="0.15"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>
        <f t="shared" ref="AR19:AR29" ca="1" si="207">RAND()</f>
        <v>0.87598408873548328</v>
      </c>
      <c r="AS19" s="60">
        <f t="shared" ca="1" si="201"/>
        <v>3</v>
      </c>
      <c r="AT19" s="77">
        <v>2</v>
      </c>
      <c r="AU19" s="71" t="str">
        <f t="shared" ca="1" si="202"/>
        <v/>
      </c>
      <c r="AV19" s="72" t="str">
        <f t="shared" ca="1" si="202"/>
        <v/>
      </c>
      <c r="AW19" s="72">
        <f t="shared" ca="1" si="202"/>
        <v>4</v>
      </c>
      <c r="AX19" s="72">
        <f t="shared" ca="1" si="202"/>
        <v>9</v>
      </c>
      <c r="AY19" s="72" t="str">
        <f t="shared" ca="1" si="202"/>
        <v/>
      </c>
      <c r="AZ19" s="73" t="str">
        <f t="shared" ca="1" si="202"/>
        <v/>
      </c>
      <c r="BA19" s="72" t="str">
        <f t="shared" ca="1" si="202"/>
        <v/>
      </c>
      <c r="BB19" s="72">
        <f t="shared" ca="1" si="202"/>
        <v>5</v>
      </c>
      <c r="BC19" s="72">
        <f t="shared" ca="1" si="202"/>
        <v>6</v>
      </c>
      <c r="BD19" s="71">
        <f t="shared" ca="1" si="202"/>
        <v>2</v>
      </c>
      <c r="BE19" s="72">
        <f t="shared" ca="1" si="203"/>
        <v>7</v>
      </c>
      <c r="BF19" s="72">
        <f t="shared" ca="1" si="203"/>
        <v>7</v>
      </c>
      <c r="BG19" s="72">
        <f t="shared" ca="1" si="203"/>
        <v>4</v>
      </c>
      <c r="BH19" s="72" t="str">
        <f t="shared" ca="1" si="203"/>
        <v/>
      </c>
      <c r="BI19" s="73" t="str">
        <f t="shared" ca="1" si="203"/>
        <v/>
      </c>
      <c r="BJ19" s="72">
        <f t="shared" ca="1" si="203"/>
        <v>2</v>
      </c>
      <c r="BK19" s="72">
        <f t="shared" ca="1" si="203"/>
        <v>2</v>
      </c>
      <c r="BL19" s="72">
        <f t="shared" ca="1" si="203"/>
        <v>4</v>
      </c>
      <c r="BM19" s="72" t="str">
        <f t="shared" ca="1" si="203"/>
        <v/>
      </c>
      <c r="BN19" s="71" t="str">
        <f t="shared" ca="1" si="203"/>
        <v/>
      </c>
      <c r="BO19" s="72">
        <f t="shared" ca="1" si="204"/>
        <v>5</v>
      </c>
      <c r="BP19" s="72">
        <f t="shared" ca="1" si="204"/>
        <v>3</v>
      </c>
      <c r="BQ19" s="72">
        <f t="shared" ca="1" si="204"/>
        <v>4</v>
      </c>
      <c r="BR19" s="73" t="str">
        <f t="shared" ca="1" si="204"/>
        <v/>
      </c>
      <c r="BS19" s="72">
        <f t="shared" ca="1" si="204"/>
        <v>5</v>
      </c>
      <c r="BT19" s="72">
        <f t="shared" ca="1" si="204"/>
        <v>0</v>
      </c>
      <c r="BU19" s="72">
        <f t="shared" ca="1" si="204"/>
        <v>4</v>
      </c>
      <c r="BV19" s="72" t="str">
        <f t="shared" ca="1" si="204"/>
        <v/>
      </c>
      <c r="BW19" s="71" t="str">
        <f t="shared" ca="1" si="204"/>
        <v/>
      </c>
      <c r="BX19" s="72">
        <f t="shared" ca="1" si="204"/>
        <v>3</v>
      </c>
      <c r="BY19" s="73" t="str">
        <f t="shared" ca="1" si="205"/>
        <v/>
      </c>
      <c r="BZ19" s="72" t="str">
        <f t="shared" ca="1" si="205"/>
        <v/>
      </c>
      <c r="CA19" s="72" t="str">
        <f t="shared" ca="1" si="205"/>
        <v/>
      </c>
      <c r="CB19" s="72" t="str">
        <f t="shared" ca="1" si="205"/>
        <v/>
      </c>
      <c r="CC19" s="72" t="str">
        <f t="shared" ca="1" si="205"/>
        <v/>
      </c>
      <c r="CD19" s="71" t="str">
        <f t="shared" ca="1" si="205"/>
        <v xml:space="preserve"> </v>
      </c>
      <c r="CE19" s="72" t="str">
        <f t="shared" ca="1" si="205"/>
        <v/>
      </c>
      <c r="CF19" s="73" t="str">
        <f t="shared" ca="1" si="205"/>
        <v xml:space="preserve"> </v>
      </c>
      <c r="CG19" s="72" t="str">
        <f t="shared" ca="1" si="205"/>
        <v xml:space="preserve"> </v>
      </c>
      <c r="CH19" s="72" t="str">
        <f t="shared" ca="1" si="205"/>
        <v>.</v>
      </c>
      <c r="CI19" s="71" t="str">
        <f t="shared" ca="1" si="206"/>
        <v xml:space="preserve"> </v>
      </c>
      <c r="CJ19" s="72" t="str">
        <f t="shared" ca="1" si="206"/>
        <v xml:space="preserve"> </v>
      </c>
      <c r="CK19" s="72" t="str">
        <f t="shared" ca="1" si="206"/>
        <v>.</v>
      </c>
      <c r="CL19" s="71" t="str">
        <f t="shared" ca="1" si="206"/>
        <v xml:space="preserve"> </v>
      </c>
      <c r="CM19" s="72" t="str">
        <f t="shared" ca="1" si="206"/>
        <v xml:space="preserve"> </v>
      </c>
      <c r="CN19" s="73" t="str">
        <f t="shared" ca="1" si="206"/>
        <v>.</v>
      </c>
      <c r="CO19" s="71">
        <f t="shared" ca="1" si="206"/>
        <v>49</v>
      </c>
      <c r="CP19" s="73">
        <f t="shared" ca="1" si="206"/>
        <v>3</v>
      </c>
      <c r="CQ19" s="70" t="s">
        <v>9</v>
      </c>
      <c r="CR19" s="70" t="s">
        <v>9</v>
      </c>
      <c r="CS19" s="70" t="s">
        <v>9</v>
      </c>
      <c r="CT19" s="70" t="s">
        <v>9</v>
      </c>
      <c r="CU19" s="70" t="s">
        <v>9</v>
      </c>
      <c r="CV19" s="5" t="s">
        <v>9</v>
      </c>
      <c r="CW19" s="5" t="s">
        <v>9</v>
      </c>
      <c r="CX19" s="5" t="s">
        <v>9</v>
      </c>
      <c r="CY19" s="5" t="s">
        <v>9</v>
      </c>
      <c r="CZ19" s="5" t="s">
        <v>9</v>
      </c>
    </row>
    <row r="20" spans="7:104" x14ac:dyDescent="0.15">
      <c r="G20">
        <f>1100/99</f>
        <v>11.111111111111111</v>
      </c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>
        <f t="shared" ca="1" si="207"/>
        <v>0.12910110696209798</v>
      </c>
      <c r="AS20" s="60">
        <f t="shared" ca="1" si="201"/>
        <v>10</v>
      </c>
      <c r="AT20" s="77">
        <v>3</v>
      </c>
      <c r="AU20" s="71" t="str">
        <f t="shared" ca="1" si="202"/>
        <v/>
      </c>
      <c r="AV20" s="72" t="str">
        <f t="shared" ca="1" si="202"/>
        <v/>
      </c>
      <c r="AW20" s="72">
        <f t="shared" ca="1" si="202"/>
        <v>3</v>
      </c>
      <c r="AX20" s="72" t="str">
        <f t="shared" ca="1" si="202"/>
        <v/>
      </c>
      <c r="AY20" s="72" t="str">
        <f t="shared" ca="1" si="202"/>
        <v/>
      </c>
      <c r="AZ20" s="73" t="str">
        <f t="shared" ca="1" si="202"/>
        <v/>
      </c>
      <c r="BA20" s="72">
        <f t="shared" ca="1" si="202"/>
        <v>0</v>
      </c>
      <c r="BB20" s="72">
        <f t="shared" ca="1" si="202"/>
        <v>8</v>
      </c>
      <c r="BC20" s="72">
        <f t="shared" ca="1" si="202"/>
        <v>5</v>
      </c>
      <c r="BD20" s="71">
        <f t="shared" ca="1" si="202"/>
        <v>2</v>
      </c>
      <c r="BE20" s="72">
        <f t="shared" ca="1" si="203"/>
        <v>7</v>
      </c>
      <c r="BF20" s="72">
        <f t="shared" ca="1" si="203"/>
        <v>6</v>
      </c>
      <c r="BG20" s="72">
        <f t="shared" ca="1" si="203"/>
        <v>4</v>
      </c>
      <c r="BH20" s="72" t="str">
        <f t="shared" ca="1" si="203"/>
        <v/>
      </c>
      <c r="BI20" s="73" t="str">
        <f t="shared" ca="1" si="203"/>
        <v/>
      </c>
      <c r="BJ20" s="72">
        <f t="shared" ca="1" si="203"/>
        <v>2</v>
      </c>
      <c r="BK20" s="72">
        <f t="shared" ca="1" si="203"/>
        <v>5</v>
      </c>
      <c r="BL20" s="72">
        <f t="shared" ca="1" si="203"/>
        <v>5</v>
      </c>
      <c r="BM20" s="72" t="str">
        <f t="shared" ca="1" si="203"/>
        <v/>
      </c>
      <c r="BN20" s="71">
        <f t="shared" ca="1" si="203"/>
        <v>0</v>
      </c>
      <c r="BO20" s="72">
        <f t="shared" ca="1" si="204"/>
        <v>2</v>
      </c>
      <c r="BP20" s="72">
        <f t="shared" ca="1" si="204"/>
        <v>1</v>
      </c>
      <c r="BQ20" s="72">
        <f t="shared" ca="1" si="204"/>
        <v>4</v>
      </c>
      <c r="BR20" s="73" t="str">
        <f t="shared" ca="1" si="204"/>
        <v/>
      </c>
      <c r="BS20" s="72" t="str">
        <f t="shared" ca="1" si="204"/>
        <v/>
      </c>
      <c r="BT20" s="72" t="str">
        <f t="shared" ca="1" si="204"/>
        <v/>
      </c>
      <c r="BU20" s="72" t="str">
        <f t="shared" ca="1" si="204"/>
        <v/>
      </c>
      <c r="BV20" s="72" t="str">
        <f t="shared" ca="1" si="204"/>
        <v/>
      </c>
      <c r="BW20" s="71" t="str">
        <f t="shared" ca="1" si="204"/>
        <v/>
      </c>
      <c r="BX20" s="72" t="str">
        <f t="shared" ca="1" si="204"/>
        <v/>
      </c>
      <c r="BY20" s="73" t="str">
        <f t="shared" ca="1" si="205"/>
        <v/>
      </c>
      <c r="BZ20" s="72" t="str">
        <f t="shared" ca="1" si="205"/>
        <v>.</v>
      </c>
      <c r="CA20" s="72" t="str">
        <f t="shared" ca="1" si="205"/>
        <v/>
      </c>
      <c r="CB20" s="72" t="str">
        <f t="shared" ca="1" si="205"/>
        <v/>
      </c>
      <c r="CC20" s="72" t="str">
        <f t="shared" ca="1" si="205"/>
        <v/>
      </c>
      <c r="CD20" s="71" t="str">
        <f t="shared" ca="1" si="205"/>
        <v xml:space="preserve"> </v>
      </c>
      <c r="CE20" s="72" t="str">
        <f t="shared" ca="1" si="205"/>
        <v xml:space="preserve"> </v>
      </c>
      <c r="CF20" s="73" t="str">
        <f t="shared" ca="1" si="205"/>
        <v xml:space="preserve"> </v>
      </c>
      <c r="CG20" s="72" t="str">
        <f t="shared" ca="1" si="205"/>
        <v>.</v>
      </c>
      <c r="CH20" s="72" t="str">
        <f t="shared" ca="1" si="205"/>
        <v xml:space="preserve"> </v>
      </c>
      <c r="CI20" s="71" t="str">
        <f t="shared" ca="1" si="206"/>
        <v>.</v>
      </c>
      <c r="CJ20" s="72" t="str">
        <f t="shared" ca="1" si="206"/>
        <v xml:space="preserve"> </v>
      </c>
      <c r="CK20" s="72" t="str">
        <f t="shared" ca="1" si="206"/>
        <v xml:space="preserve"> </v>
      </c>
      <c r="CL20" s="71" t="str">
        <f t="shared" ca="1" si="206"/>
        <v/>
      </c>
      <c r="CM20" s="72" t="str">
        <f t="shared" ca="1" si="206"/>
        <v/>
      </c>
      <c r="CN20" s="73" t="str">
        <f t="shared" ca="1" si="206"/>
        <v/>
      </c>
      <c r="CO20" s="71">
        <f t="shared" ca="1" si="206"/>
        <v>3</v>
      </c>
      <c r="CP20" s="73">
        <f t="shared" ca="1" si="206"/>
        <v>0.214</v>
      </c>
      <c r="CQ20" s="70" t="s">
        <v>9</v>
      </c>
      <c r="CR20" s="70" t="s">
        <v>9</v>
      </c>
      <c r="CS20" s="70" t="s">
        <v>9</v>
      </c>
      <c r="CT20" s="70" t="s">
        <v>9</v>
      </c>
      <c r="CU20" s="70" t="s">
        <v>9</v>
      </c>
      <c r="CV20" s="5" t="s">
        <v>9</v>
      </c>
      <c r="CW20" s="5" t="s">
        <v>9</v>
      </c>
      <c r="CX20" s="5" t="s">
        <v>9</v>
      </c>
      <c r="CY20" s="5" t="s">
        <v>9</v>
      </c>
      <c r="CZ20" s="5" t="s">
        <v>9</v>
      </c>
    </row>
    <row r="21" spans="7:104" x14ac:dyDescent="0.15"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>
        <f t="shared" ca="1" si="207"/>
        <v>0.26712550294879667</v>
      </c>
      <c r="AS21" s="60">
        <f t="shared" ca="1" si="201"/>
        <v>7</v>
      </c>
      <c r="AT21" s="77">
        <v>4</v>
      </c>
      <c r="AU21" s="71" t="str">
        <f t="shared" ca="1" si="202"/>
        <v/>
      </c>
      <c r="AV21" s="72" t="str">
        <f t="shared" ca="1" si="202"/>
        <v/>
      </c>
      <c r="AW21" s="72">
        <f t="shared" ca="1" si="202"/>
        <v>5</v>
      </c>
      <c r="AX21" s="72" t="str">
        <f t="shared" ca="1" si="202"/>
        <v/>
      </c>
      <c r="AY21" s="72" t="str">
        <f t="shared" ca="1" si="202"/>
        <v/>
      </c>
      <c r="AZ21" s="73" t="str">
        <f t="shared" ca="1" si="202"/>
        <v/>
      </c>
      <c r="BA21" s="72" t="str">
        <f t="shared" ca="1" si="202"/>
        <v/>
      </c>
      <c r="BB21" s="72">
        <f t="shared" ca="1" si="202"/>
        <v>9</v>
      </c>
      <c r="BC21" s="72">
        <f t="shared" ca="1" si="202"/>
        <v>8</v>
      </c>
      <c r="BD21" s="71">
        <f t="shared" ca="1" si="202"/>
        <v>5</v>
      </c>
      <c r="BE21" s="72">
        <f t="shared" ca="1" si="203"/>
        <v>6</v>
      </c>
      <c r="BF21" s="72">
        <f t="shared" ca="1" si="203"/>
        <v>9</v>
      </c>
      <c r="BG21" s="72">
        <f t="shared" ca="1" si="203"/>
        <v>5</v>
      </c>
      <c r="BH21" s="72" t="str">
        <f t="shared" ca="1" si="203"/>
        <v/>
      </c>
      <c r="BI21" s="73" t="str">
        <f t="shared" ca="1" si="203"/>
        <v/>
      </c>
      <c r="BJ21" s="72">
        <f t="shared" ca="1" si="203"/>
        <v>4</v>
      </c>
      <c r="BK21" s="72">
        <f t="shared" ca="1" si="203"/>
        <v>9</v>
      </c>
      <c r="BL21" s="72">
        <f t="shared" ca="1" si="203"/>
        <v>0</v>
      </c>
      <c r="BM21" s="72" t="str">
        <f t="shared" ca="1" si="203"/>
        <v/>
      </c>
      <c r="BN21" s="71" t="str">
        <f t="shared" ca="1" si="203"/>
        <v/>
      </c>
      <c r="BO21" s="72">
        <f t="shared" ca="1" si="204"/>
        <v>7</v>
      </c>
      <c r="BP21" s="72">
        <f t="shared" ca="1" si="204"/>
        <v>9</v>
      </c>
      <c r="BQ21" s="72">
        <f t="shared" ca="1" si="204"/>
        <v>5</v>
      </c>
      <c r="BR21" s="73" t="str">
        <f t="shared" ca="1" si="204"/>
        <v/>
      </c>
      <c r="BS21" s="72" t="str">
        <f t="shared" ca="1" si="204"/>
        <v/>
      </c>
      <c r="BT21" s="72" t="str">
        <f t="shared" ca="1" si="204"/>
        <v/>
      </c>
      <c r="BU21" s="72" t="str">
        <f t="shared" ca="1" si="204"/>
        <v/>
      </c>
      <c r="BV21" s="72" t="str">
        <f t="shared" ca="1" si="204"/>
        <v/>
      </c>
      <c r="BW21" s="71" t="str">
        <f t="shared" ca="1" si="204"/>
        <v/>
      </c>
      <c r="BX21" s="72" t="str">
        <f t="shared" ca="1" si="204"/>
        <v/>
      </c>
      <c r="BY21" s="73" t="str">
        <f t="shared" ca="1" si="205"/>
        <v/>
      </c>
      <c r="BZ21" s="72" t="str">
        <f t="shared" ca="1" si="205"/>
        <v/>
      </c>
      <c r="CA21" s="72" t="str">
        <f t="shared" ca="1" si="205"/>
        <v/>
      </c>
      <c r="CB21" s="72" t="str">
        <f t="shared" ca="1" si="205"/>
        <v>.</v>
      </c>
      <c r="CC21" s="72" t="str">
        <f t="shared" ca="1" si="205"/>
        <v/>
      </c>
      <c r="CD21" s="71" t="str">
        <f t="shared" ca="1" si="205"/>
        <v xml:space="preserve"> </v>
      </c>
      <c r="CE21" s="72" t="str">
        <f t="shared" ca="1" si="205"/>
        <v xml:space="preserve"> </v>
      </c>
      <c r="CF21" s="73" t="str">
        <f t="shared" ca="1" si="205"/>
        <v xml:space="preserve"> </v>
      </c>
      <c r="CG21" s="72" t="str">
        <f t="shared" ca="1" si="205"/>
        <v xml:space="preserve"> </v>
      </c>
      <c r="CH21" s="72" t="str">
        <f t="shared" ca="1" si="205"/>
        <v xml:space="preserve"> </v>
      </c>
      <c r="CI21" s="71" t="str">
        <f t="shared" ca="1" si="206"/>
        <v xml:space="preserve"> </v>
      </c>
      <c r="CJ21" s="72" t="str">
        <f t="shared" ca="1" si="206"/>
        <v xml:space="preserve"> </v>
      </c>
      <c r="CK21" s="72" t="str">
        <f t="shared" ca="1" si="206"/>
        <v>.</v>
      </c>
      <c r="CL21" s="71" t="str">
        <f t="shared" ca="1" si="206"/>
        <v/>
      </c>
      <c r="CM21" s="72" t="str">
        <f t="shared" ca="1" si="206"/>
        <v/>
      </c>
      <c r="CN21" s="73" t="str">
        <f t="shared" ca="1" si="206"/>
        <v/>
      </c>
      <c r="CO21" s="71">
        <f t="shared" ca="1" si="206"/>
        <v>5</v>
      </c>
      <c r="CP21" s="73">
        <f t="shared" ca="1" si="206"/>
        <v>79.5</v>
      </c>
      <c r="CQ21" s="70" t="s">
        <v>9</v>
      </c>
      <c r="CR21" s="70" t="s">
        <v>9</v>
      </c>
      <c r="CS21" s="70" t="s">
        <v>9</v>
      </c>
      <c r="CT21" s="70" t="s">
        <v>9</v>
      </c>
      <c r="CU21" s="70" t="s">
        <v>9</v>
      </c>
      <c r="CV21" s="5" t="s">
        <v>9</v>
      </c>
      <c r="CW21" s="5" t="s">
        <v>9</v>
      </c>
      <c r="CX21" s="5" t="s">
        <v>9</v>
      </c>
      <c r="CY21" s="5" t="s">
        <v>9</v>
      </c>
      <c r="CZ21" s="5" t="s">
        <v>9</v>
      </c>
    </row>
    <row r="22" spans="7:104" x14ac:dyDescent="0.15"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>
        <f t="shared" ca="1" si="207"/>
        <v>0.89504684232685738</v>
      </c>
      <c r="AS22" s="60">
        <f t="shared" ca="1" si="201"/>
        <v>2</v>
      </c>
      <c r="AT22" s="77">
        <v>5</v>
      </c>
      <c r="AU22" s="71" t="str">
        <f t="shared" ca="1" si="202"/>
        <v/>
      </c>
      <c r="AV22" s="72" t="str">
        <f t="shared" ca="1" si="202"/>
        <v/>
      </c>
      <c r="AW22" s="72">
        <f t="shared" ca="1" si="202"/>
        <v>9</v>
      </c>
      <c r="AX22" s="72">
        <f t="shared" ca="1" si="202"/>
        <v>4</v>
      </c>
      <c r="AY22" s="72" t="str">
        <f t="shared" ca="1" si="202"/>
        <v/>
      </c>
      <c r="AZ22" s="73" t="str">
        <f t="shared" ca="1" si="202"/>
        <v/>
      </c>
      <c r="BA22" s="72" t="str">
        <f t="shared" ca="1" si="202"/>
        <v/>
      </c>
      <c r="BB22" s="72">
        <f t="shared" ca="1" si="202"/>
        <v>2</v>
      </c>
      <c r="BC22" s="72">
        <f t="shared" ca="1" si="202"/>
        <v>5</v>
      </c>
      <c r="BD22" s="71">
        <f t="shared" ca="1" si="202"/>
        <v>2</v>
      </c>
      <c r="BE22" s="72">
        <f t="shared" ca="1" si="203"/>
        <v>3</v>
      </c>
      <c r="BF22" s="72">
        <f t="shared" ca="1" si="203"/>
        <v>5</v>
      </c>
      <c r="BG22" s="72">
        <f t="shared" ca="1" si="203"/>
        <v>3</v>
      </c>
      <c r="BH22" s="72" t="str">
        <f t="shared" ca="1" si="203"/>
        <v/>
      </c>
      <c r="BI22" s="73" t="str">
        <f t="shared" ca="1" si="203"/>
        <v/>
      </c>
      <c r="BJ22" s="72">
        <f t="shared" ca="1" si="203"/>
        <v>2</v>
      </c>
      <c r="BK22" s="72">
        <f t="shared" ca="1" si="203"/>
        <v>2</v>
      </c>
      <c r="BL22" s="72">
        <f t="shared" ca="1" si="203"/>
        <v>5</v>
      </c>
      <c r="BM22" s="72" t="str">
        <f t="shared" ca="1" si="203"/>
        <v/>
      </c>
      <c r="BN22" s="71" t="str">
        <f t="shared" ca="1" si="203"/>
        <v/>
      </c>
      <c r="BO22" s="72">
        <f t="shared" ca="1" si="204"/>
        <v>1</v>
      </c>
      <c r="BP22" s="72">
        <f t="shared" ca="1" si="204"/>
        <v>0</v>
      </c>
      <c r="BQ22" s="72">
        <f t="shared" ca="1" si="204"/>
        <v>3</v>
      </c>
      <c r="BR22" s="73" t="str">
        <f t="shared" ca="1" si="204"/>
        <v/>
      </c>
      <c r="BS22" s="72">
        <f t="shared" ca="1" si="204"/>
        <v>1</v>
      </c>
      <c r="BT22" s="72">
        <f t="shared" ca="1" si="204"/>
        <v>0</v>
      </c>
      <c r="BU22" s="72">
        <f t="shared" ca="1" si="204"/>
        <v>0</v>
      </c>
      <c r="BV22" s="72" t="str">
        <f t="shared" ca="1" si="204"/>
        <v/>
      </c>
      <c r="BW22" s="71" t="str">
        <f t="shared" ca="1" si="204"/>
        <v/>
      </c>
      <c r="BX22" s="72">
        <f t="shared" ca="1" si="204"/>
        <v>0</v>
      </c>
      <c r="BY22" s="73">
        <f t="shared" ca="1" si="205"/>
        <v>3</v>
      </c>
      <c r="BZ22" s="72" t="str">
        <f t="shared" ca="1" si="205"/>
        <v/>
      </c>
      <c r="CA22" s="72" t="str">
        <f t="shared" ca="1" si="205"/>
        <v/>
      </c>
      <c r="CB22" s="72" t="str">
        <f t="shared" ca="1" si="205"/>
        <v/>
      </c>
      <c r="CC22" s="72" t="str">
        <f t="shared" ca="1" si="205"/>
        <v/>
      </c>
      <c r="CD22" s="71" t="str">
        <f t="shared" ca="1" si="205"/>
        <v xml:space="preserve"> </v>
      </c>
      <c r="CE22" s="72" t="str">
        <f t="shared" ca="1" si="205"/>
        <v>.</v>
      </c>
      <c r="CF22" s="73" t="str">
        <f t="shared" ca="1" si="205"/>
        <v xml:space="preserve"> </v>
      </c>
      <c r="CG22" s="72" t="str">
        <f t="shared" ca="1" si="205"/>
        <v xml:space="preserve"> </v>
      </c>
      <c r="CH22" s="72" t="str">
        <f t="shared" ca="1" si="205"/>
        <v>.</v>
      </c>
      <c r="CI22" s="71" t="str">
        <f t="shared" ca="1" si="206"/>
        <v xml:space="preserve"> </v>
      </c>
      <c r="CJ22" s="72" t="str">
        <f t="shared" ca="1" si="206"/>
        <v xml:space="preserve"> </v>
      </c>
      <c r="CK22" s="72" t="str">
        <f t="shared" ca="1" si="206"/>
        <v>.</v>
      </c>
      <c r="CL22" s="71" t="str">
        <f t="shared" ca="1" si="206"/>
        <v xml:space="preserve"> </v>
      </c>
      <c r="CM22" s="72" t="str">
        <f t="shared" ca="1" si="206"/>
        <v xml:space="preserve"> </v>
      </c>
      <c r="CN22" s="73" t="str">
        <f t="shared" ca="1" si="206"/>
        <v>.</v>
      </c>
      <c r="CO22" s="71">
        <f t="shared" ca="1" si="206"/>
        <v>94</v>
      </c>
      <c r="CP22" s="73">
        <f t="shared" ca="1" si="206"/>
        <v>0.3</v>
      </c>
      <c r="CQ22" s="70" t="s">
        <v>9</v>
      </c>
      <c r="CR22" s="70" t="s">
        <v>9</v>
      </c>
      <c r="CS22" s="70" t="s">
        <v>9</v>
      </c>
      <c r="CT22" s="70" t="s">
        <v>9</v>
      </c>
      <c r="CU22" s="70" t="s">
        <v>9</v>
      </c>
      <c r="CV22" s="5" t="s">
        <v>9</v>
      </c>
      <c r="CW22" s="5" t="s">
        <v>9</v>
      </c>
      <c r="CX22" s="5" t="s">
        <v>9</v>
      </c>
      <c r="CY22" s="5" t="s">
        <v>9</v>
      </c>
      <c r="CZ22" s="5" t="s">
        <v>9</v>
      </c>
    </row>
    <row r="23" spans="7:104" x14ac:dyDescent="0.15"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>
        <f t="shared" ca="1" si="207"/>
        <v>0.83345712575889308</v>
      </c>
      <c r="AS23" s="60">
        <f t="shared" ca="1" si="201"/>
        <v>4</v>
      </c>
      <c r="AT23" s="77">
        <v>6</v>
      </c>
      <c r="AU23" s="71" t="str">
        <f t="shared" ca="1" si="202"/>
        <v/>
      </c>
      <c r="AV23" s="72" t="str">
        <f t="shared" ca="1" si="202"/>
        <v/>
      </c>
      <c r="AW23" s="72">
        <f t="shared" ca="1" si="202"/>
        <v>4</v>
      </c>
      <c r="AX23" s="72">
        <f t="shared" ca="1" si="202"/>
        <v>1</v>
      </c>
      <c r="AY23" s="72" t="str">
        <f t="shared" ca="1" si="202"/>
        <v/>
      </c>
      <c r="AZ23" s="73" t="str">
        <f t="shared" ca="1" si="202"/>
        <v/>
      </c>
      <c r="BA23" s="72">
        <f t="shared" ca="1" si="202"/>
        <v>0</v>
      </c>
      <c r="BB23" s="72">
        <f t="shared" ca="1" si="202"/>
        <v>6</v>
      </c>
      <c r="BC23" s="72">
        <f t="shared" ca="1" si="202"/>
        <v>3</v>
      </c>
      <c r="BD23" s="71">
        <f t="shared" ca="1" si="202"/>
        <v>2</v>
      </c>
      <c r="BE23" s="72">
        <f t="shared" ca="1" si="203"/>
        <v>5</v>
      </c>
      <c r="BF23" s="72">
        <f t="shared" ca="1" si="203"/>
        <v>9</v>
      </c>
      <c r="BG23" s="72">
        <f t="shared" ca="1" si="203"/>
        <v>0.99999999999954525</v>
      </c>
      <c r="BH23" s="72" t="str">
        <f t="shared" ca="1" si="203"/>
        <v/>
      </c>
      <c r="BI23" s="73" t="str">
        <f t="shared" ca="1" si="203"/>
        <v/>
      </c>
      <c r="BJ23" s="72">
        <f t="shared" ca="1" si="203"/>
        <v>2</v>
      </c>
      <c r="BK23" s="72">
        <f t="shared" ca="1" si="203"/>
        <v>5</v>
      </c>
      <c r="BL23" s="72">
        <f t="shared" ca="1" si="203"/>
        <v>2</v>
      </c>
      <c r="BM23" s="72" t="str">
        <f t="shared" ca="1" si="203"/>
        <v/>
      </c>
      <c r="BN23" s="71" t="str">
        <f t="shared" ca="1" si="203"/>
        <v/>
      </c>
      <c r="BO23" s="72" t="str">
        <f t="shared" ca="1" si="204"/>
        <v/>
      </c>
      <c r="BP23" s="72">
        <f t="shared" ca="1" si="204"/>
        <v>7</v>
      </c>
      <c r="BQ23" s="72">
        <f t="shared" ca="1" si="204"/>
        <v>0.99999999999954525</v>
      </c>
      <c r="BR23" s="73" t="str">
        <f t="shared" ca="1" si="204"/>
        <v/>
      </c>
      <c r="BS23" s="72" t="str">
        <f t="shared" ca="1" si="204"/>
        <v/>
      </c>
      <c r="BT23" s="72">
        <f t="shared" ca="1" si="204"/>
        <v>6</v>
      </c>
      <c r="BU23" s="72">
        <f t="shared" ca="1" si="204"/>
        <v>3</v>
      </c>
      <c r="BV23" s="72" t="str">
        <f t="shared" ca="1" si="204"/>
        <v/>
      </c>
      <c r="BW23" s="71">
        <f t="shared" ca="1" si="204"/>
        <v>0</v>
      </c>
      <c r="BX23" s="72">
        <f t="shared" ca="1" si="204"/>
        <v>0</v>
      </c>
      <c r="BY23" s="73">
        <f t="shared" ca="1" si="205"/>
        <v>8</v>
      </c>
      <c r="BZ23" s="72" t="str">
        <f t="shared" ca="1" si="205"/>
        <v/>
      </c>
      <c r="CA23" s="72" t="str">
        <f t="shared" ca="1" si="205"/>
        <v/>
      </c>
      <c r="CB23" s="72" t="str">
        <f t="shared" ca="1" si="205"/>
        <v/>
      </c>
      <c r="CC23" s="72" t="str">
        <f t="shared" ca="1" si="205"/>
        <v/>
      </c>
      <c r="CD23" s="71" t="str">
        <f t="shared" ca="1" si="205"/>
        <v>.</v>
      </c>
      <c r="CE23" s="72" t="str">
        <f t="shared" ca="1" si="205"/>
        <v xml:space="preserve"> </v>
      </c>
      <c r="CF23" s="73" t="str">
        <f t="shared" ca="1" si="205"/>
        <v xml:space="preserve"> </v>
      </c>
      <c r="CG23" s="72" t="str">
        <f t="shared" ca="1" si="205"/>
        <v>.</v>
      </c>
      <c r="CH23" s="72" t="str">
        <f t="shared" ca="1" si="205"/>
        <v xml:space="preserve"> </v>
      </c>
      <c r="CI23" s="71" t="str">
        <f t="shared" ca="1" si="206"/>
        <v xml:space="preserve"> </v>
      </c>
      <c r="CJ23" s="72" t="str">
        <f t="shared" ca="1" si="206"/>
        <v>.</v>
      </c>
      <c r="CK23" s="72" t="str">
        <f t="shared" ca="1" si="206"/>
        <v xml:space="preserve"> </v>
      </c>
      <c r="CL23" s="71" t="str">
        <f t="shared" ca="1" si="206"/>
        <v xml:space="preserve"> </v>
      </c>
      <c r="CM23" s="72" t="str">
        <f t="shared" ca="1" si="206"/>
        <v>.</v>
      </c>
      <c r="CN23" s="73" t="str">
        <f t="shared" ca="1" si="206"/>
        <v xml:space="preserve"> </v>
      </c>
      <c r="CO23" s="71">
        <f t="shared" ca="1" si="206"/>
        <v>41</v>
      </c>
      <c r="CP23" s="73">
        <f t="shared" ca="1" si="206"/>
        <v>0.08</v>
      </c>
      <c r="CQ23" s="70" t="s">
        <v>9</v>
      </c>
      <c r="CR23" s="70" t="s">
        <v>9</v>
      </c>
      <c r="CS23" s="70" t="s">
        <v>9</v>
      </c>
      <c r="CT23" s="70" t="s">
        <v>9</v>
      </c>
      <c r="CU23" s="70" t="s">
        <v>9</v>
      </c>
      <c r="CV23" s="5" t="s">
        <v>9</v>
      </c>
      <c r="CW23" s="5" t="s">
        <v>9</v>
      </c>
      <c r="CX23" s="5" t="s">
        <v>9</v>
      </c>
      <c r="CY23" s="5" t="s">
        <v>9</v>
      </c>
      <c r="CZ23" s="5" t="s">
        <v>9</v>
      </c>
    </row>
    <row r="24" spans="7:104" x14ac:dyDescent="0.15"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>
        <f t="shared" ca="1" si="207"/>
        <v>5.4653732990126214E-2</v>
      </c>
      <c r="AS24" s="60">
        <f t="shared" ca="1" si="201"/>
        <v>12</v>
      </c>
      <c r="AT24" s="77">
        <v>7</v>
      </c>
      <c r="AU24" s="71" t="str">
        <f t="shared" ca="1" si="202"/>
        <v/>
      </c>
      <c r="AV24" s="72" t="str">
        <f t="shared" ca="1" si="202"/>
        <v/>
      </c>
      <c r="AW24" s="72" t="str">
        <f t="shared" ca="1" si="202"/>
        <v/>
      </c>
      <c r="AX24" s="72">
        <f t="shared" ca="1" si="202"/>
        <v>8</v>
      </c>
      <c r="AY24" s="72" t="str">
        <f t="shared" ca="1" si="202"/>
        <v/>
      </c>
      <c r="AZ24" s="73" t="str">
        <f t="shared" ca="1" si="202"/>
        <v/>
      </c>
      <c r="BA24" s="72">
        <f t="shared" ca="1" si="202"/>
        <v>2</v>
      </c>
      <c r="BB24" s="72">
        <f t="shared" ca="1" si="202"/>
        <v>2</v>
      </c>
      <c r="BC24" s="72">
        <f t="shared" ca="1" si="202"/>
        <v>0</v>
      </c>
      <c r="BD24" s="71">
        <f t="shared" ca="1" si="202"/>
        <v>1</v>
      </c>
      <c r="BE24" s="72">
        <f t="shared" ca="1" si="203"/>
        <v>8</v>
      </c>
      <c r="BF24" s="72">
        <f t="shared" ca="1" si="203"/>
        <v>0</v>
      </c>
      <c r="BG24" s="72">
        <f t="shared" ca="1" si="203"/>
        <v>2</v>
      </c>
      <c r="BH24" s="72" t="str">
        <f t="shared" ca="1" si="203"/>
        <v/>
      </c>
      <c r="BI24" s="73" t="str">
        <f t="shared" ca="1" si="203"/>
        <v/>
      </c>
      <c r="BJ24" s="72">
        <f t="shared" ca="1" si="203"/>
        <v>1</v>
      </c>
      <c r="BK24" s="72">
        <f t="shared" ca="1" si="203"/>
        <v>7</v>
      </c>
      <c r="BL24" s="72">
        <f t="shared" ca="1" si="203"/>
        <v>6</v>
      </c>
      <c r="BM24" s="72">
        <f t="shared" ca="1" si="203"/>
        <v>0</v>
      </c>
      <c r="BN24" s="71" t="str">
        <f t="shared" ca="1" si="203"/>
        <v/>
      </c>
      <c r="BO24" s="72" t="str">
        <f t="shared" ca="1" si="204"/>
        <v/>
      </c>
      <c r="BP24" s="72">
        <f t="shared" ca="1" si="204"/>
        <v>4</v>
      </c>
      <c r="BQ24" s="72">
        <f t="shared" ca="1" si="204"/>
        <v>2</v>
      </c>
      <c r="BR24" s="73" t="str">
        <f t="shared" ca="1" si="204"/>
        <v/>
      </c>
      <c r="BS24" s="72" t="str">
        <f t="shared" ca="1" si="204"/>
        <v/>
      </c>
      <c r="BT24" s="72" t="str">
        <f t="shared" ca="1" si="204"/>
        <v/>
      </c>
      <c r="BU24" s="72" t="str">
        <f t="shared" ca="1" si="204"/>
        <v/>
      </c>
      <c r="BV24" s="72" t="str">
        <f t="shared" ca="1" si="204"/>
        <v/>
      </c>
      <c r="BW24" s="71" t="str">
        <f t="shared" ca="1" si="204"/>
        <v/>
      </c>
      <c r="BX24" s="72" t="str">
        <f t="shared" ca="1" si="204"/>
        <v/>
      </c>
      <c r="BY24" s="73" t="str">
        <f t="shared" ca="1" si="205"/>
        <v/>
      </c>
      <c r="BZ24" s="72" t="str">
        <f t="shared" ca="1" si="205"/>
        <v/>
      </c>
      <c r="CA24" s="72" t="str">
        <f t="shared" ca="1" si="205"/>
        <v/>
      </c>
      <c r="CB24" s="72" t="str">
        <f t="shared" ca="1" si="205"/>
        <v/>
      </c>
      <c r="CC24" s="72" t="str">
        <f t="shared" ca="1" si="205"/>
        <v/>
      </c>
      <c r="CD24" s="71" t="str">
        <f t="shared" ca="1" si="205"/>
        <v xml:space="preserve"> </v>
      </c>
      <c r="CE24" s="72" t="str">
        <f t="shared" ca="1" si="205"/>
        <v xml:space="preserve"> </v>
      </c>
      <c r="CF24" s="73" t="str">
        <f t="shared" ca="1" si="205"/>
        <v>.</v>
      </c>
      <c r="CG24" s="72" t="str">
        <f t="shared" ca="1" si="205"/>
        <v xml:space="preserve"> </v>
      </c>
      <c r="CH24" s="72" t="str">
        <f t="shared" ca="1" si="205"/>
        <v xml:space="preserve"> </v>
      </c>
      <c r="CI24" s="71" t="str">
        <f t="shared" ca="1" si="206"/>
        <v xml:space="preserve"> </v>
      </c>
      <c r="CJ24" s="72" t="str">
        <f t="shared" ca="1" si="206"/>
        <v xml:space="preserve"> </v>
      </c>
      <c r="CK24" s="72" t="str">
        <f t="shared" ca="1" si="206"/>
        <v xml:space="preserve"> </v>
      </c>
      <c r="CL24" s="71" t="str">
        <f t="shared" ca="1" si="206"/>
        <v/>
      </c>
      <c r="CM24" s="72" t="str">
        <f t="shared" ca="1" si="206"/>
        <v/>
      </c>
      <c r="CN24" s="73" t="str">
        <f t="shared" ca="1" si="206"/>
        <v/>
      </c>
      <c r="CO24" s="71">
        <f t="shared" ca="1" si="206"/>
        <v>8</v>
      </c>
      <c r="CP24" s="73">
        <f t="shared" ca="1" si="206"/>
        <v>42</v>
      </c>
      <c r="CQ24" s="70" t="s">
        <v>9</v>
      </c>
      <c r="CR24" s="70" t="s">
        <v>9</v>
      </c>
      <c r="CS24" s="70" t="s">
        <v>9</v>
      </c>
      <c r="CT24" s="70" t="s">
        <v>9</v>
      </c>
      <c r="CU24" s="70" t="s">
        <v>9</v>
      </c>
      <c r="CV24" s="5" t="s">
        <v>9</v>
      </c>
      <c r="CW24" s="5" t="s">
        <v>9</v>
      </c>
      <c r="CX24" s="5" t="s">
        <v>9</v>
      </c>
      <c r="CY24" s="5" t="s">
        <v>9</v>
      </c>
      <c r="CZ24" s="5" t="s">
        <v>9</v>
      </c>
    </row>
    <row r="25" spans="7:104" x14ac:dyDescent="0.15"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>
        <f t="shared" ca="1" si="207"/>
        <v>0.24716165952812363</v>
      </c>
      <c r="AS25" s="60">
        <f t="shared" ca="1" si="201"/>
        <v>8</v>
      </c>
      <c r="AT25" s="77">
        <v>8</v>
      </c>
      <c r="AU25" s="71" t="str">
        <f t="shared" ca="1" si="202"/>
        <v/>
      </c>
      <c r="AV25" s="72" t="str">
        <f t="shared" ca="1" si="202"/>
        <v/>
      </c>
      <c r="AW25" s="72">
        <f t="shared" ca="1" si="202"/>
        <v>9</v>
      </c>
      <c r="AX25" s="72" t="str">
        <f t="shared" ca="1" si="202"/>
        <v/>
      </c>
      <c r="AY25" s="72" t="str">
        <f t="shared" ca="1" si="202"/>
        <v/>
      </c>
      <c r="AZ25" s="73" t="str">
        <f t="shared" ca="1" si="202"/>
        <v/>
      </c>
      <c r="BA25" s="72" t="str">
        <f t="shared" ca="1" si="202"/>
        <v/>
      </c>
      <c r="BB25" s="72">
        <f t="shared" ca="1" si="202"/>
        <v>7</v>
      </c>
      <c r="BC25" s="72">
        <f t="shared" ca="1" si="202"/>
        <v>4</v>
      </c>
      <c r="BD25" s="71">
        <f t="shared" ca="1" si="202"/>
        <v>7</v>
      </c>
      <c r="BE25" s="72">
        <f t="shared" ca="1" si="203"/>
        <v>1</v>
      </c>
      <c r="BF25" s="72">
        <f t="shared" ca="1" si="203"/>
        <v>2</v>
      </c>
      <c r="BG25" s="72">
        <f t="shared" ca="1" si="203"/>
        <v>7</v>
      </c>
      <c r="BH25" s="72" t="str">
        <f t="shared" ca="1" si="203"/>
        <v/>
      </c>
      <c r="BI25" s="73" t="str">
        <f t="shared" ca="1" si="203"/>
        <v/>
      </c>
      <c r="BJ25" s="72">
        <f t="shared" ca="1" si="203"/>
        <v>6</v>
      </c>
      <c r="BK25" s="72">
        <f t="shared" ca="1" si="203"/>
        <v>6</v>
      </c>
      <c r="BL25" s="72">
        <f t="shared" ca="1" si="203"/>
        <v>6</v>
      </c>
      <c r="BM25" s="72" t="str">
        <f t="shared" ca="1" si="203"/>
        <v/>
      </c>
      <c r="BN25" s="71" t="str">
        <f t="shared" ca="1" si="203"/>
        <v/>
      </c>
      <c r="BO25" s="72">
        <f t="shared" ca="1" si="204"/>
        <v>4</v>
      </c>
      <c r="BP25" s="72">
        <f t="shared" ca="1" si="204"/>
        <v>6</v>
      </c>
      <c r="BQ25" s="72">
        <f t="shared" ca="1" si="204"/>
        <v>7</v>
      </c>
      <c r="BR25" s="73" t="str">
        <f t="shared" ca="1" si="204"/>
        <v/>
      </c>
      <c r="BS25" s="72" t="str">
        <f t="shared" ca="1" si="204"/>
        <v/>
      </c>
      <c r="BT25" s="72" t="str">
        <f t="shared" ca="1" si="204"/>
        <v/>
      </c>
      <c r="BU25" s="72" t="str">
        <f t="shared" ca="1" si="204"/>
        <v/>
      </c>
      <c r="BV25" s="72" t="str">
        <f t="shared" ca="1" si="204"/>
        <v/>
      </c>
      <c r="BW25" s="71" t="str">
        <f t="shared" ca="1" si="204"/>
        <v/>
      </c>
      <c r="BX25" s="72" t="str">
        <f t="shared" ca="1" si="204"/>
        <v/>
      </c>
      <c r="BY25" s="73" t="str">
        <f t="shared" ca="1" si="205"/>
        <v/>
      </c>
      <c r="BZ25" s="72" t="str">
        <f t="shared" ca="1" si="205"/>
        <v/>
      </c>
      <c r="CA25" s="72" t="str">
        <f t="shared" ca="1" si="205"/>
        <v>.</v>
      </c>
      <c r="CB25" s="72" t="str">
        <f t="shared" ca="1" si="205"/>
        <v/>
      </c>
      <c r="CC25" s="72" t="str">
        <f t="shared" ca="1" si="205"/>
        <v/>
      </c>
      <c r="CD25" s="71" t="str">
        <f t="shared" ca="1" si="205"/>
        <v xml:space="preserve"> </v>
      </c>
      <c r="CE25" s="72" t="str">
        <f t="shared" ca="1" si="205"/>
        <v xml:space="preserve"> </v>
      </c>
      <c r="CF25" s="73" t="str">
        <f t="shared" ca="1" si="205"/>
        <v xml:space="preserve"> </v>
      </c>
      <c r="CG25" s="72" t="str">
        <f t="shared" ca="1" si="205"/>
        <v xml:space="preserve"> </v>
      </c>
      <c r="CH25" s="72" t="str">
        <f t="shared" ca="1" si="205"/>
        <v>.</v>
      </c>
      <c r="CI25" s="71" t="str">
        <f t="shared" ca="1" si="206"/>
        <v xml:space="preserve"> </v>
      </c>
      <c r="CJ25" s="72" t="str">
        <f t="shared" ca="1" si="206"/>
        <v>.</v>
      </c>
      <c r="CK25" s="72" t="str">
        <f t="shared" ca="1" si="206"/>
        <v xml:space="preserve"> </v>
      </c>
      <c r="CL25" s="71" t="str">
        <f t="shared" ca="1" si="206"/>
        <v/>
      </c>
      <c r="CM25" s="72" t="str">
        <f t="shared" ca="1" si="206"/>
        <v/>
      </c>
      <c r="CN25" s="73" t="str">
        <f t="shared" ca="1" si="206"/>
        <v/>
      </c>
      <c r="CO25" s="71">
        <f t="shared" ca="1" si="206"/>
        <v>9</v>
      </c>
      <c r="CP25" s="73">
        <f t="shared" ca="1" si="206"/>
        <v>4.67</v>
      </c>
      <c r="CQ25" s="70" t="s">
        <v>9</v>
      </c>
      <c r="CR25" s="70" t="s">
        <v>9</v>
      </c>
      <c r="CS25" s="70" t="s">
        <v>9</v>
      </c>
      <c r="CT25" s="70" t="s">
        <v>9</v>
      </c>
      <c r="CU25" s="70" t="s">
        <v>9</v>
      </c>
      <c r="CV25" s="5" t="s">
        <v>9</v>
      </c>
      <c r="CW25" s="5" t="s">
        <v>9</v>
      </c>
      <c r="CX25" s="5" t="s">
        <v>9</v>
      </c>
      <c r="CY25" s="5" t="s">
        <v>9</v>
      </c>
      <c r="CZ25" s="5" t="s">
        <v>9</v>
      </c>
    </row>
    <row r="26" spans="7:104" x14ac:dyDescent="0.15"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>
        <f t="shared" ca="1" si="207"/>
        <v>0.80301999487833564</v>
      </c>
      <c r="AS26" s="60">
        <f t="shared" ca="1" si="201"/>
        <v>5</v>
      </c>
      <c r="AT26" s="77">
        <v>9</v>
      </c>
      <c r="AU26" s="71" t="str">
        <f t="shared" ca="1" si="202"/>
        <v/>
      </c>
      <c r="AV26" s="72" t="str">
        <f t="shared" ca="1" si="202"/>
        <v/>
      </c>
      <c r="AW26" s="72">
        <f t="shared" ca="1" si="202"/>
        <v>9</v>
      </c>
      <c r="AX26" s="72">
        <f t="shared" ca="1" si="202"/>
        <v>8</v>
      </c>
      <c r="AY26" s="72" t="str">
        <f t="shared" ca="1" si="202"/>
        <v/>
      </c>
      <c r="AZ26" s="73" t="str">
        <f t="shared" ca="1" si="202"/>
        <v/>
      </c>
      <c r="BA26" s="72">
        <f t="shared" ca="1" si="202"/>
        <v>0</v>
      </c>
      <c r="BB26" s="72">
        <f t="shared" ca="1" si="202"/>
        <v>7</v>
      </c>
      <c r="BC26" s="72">
        <f t="shared" ca="1" si="202"/>
        <v>3</v>
      </c>
      <c r="BD26" s="71">
        <f t="shared" ca="1" si="202"/>
        <v>7</v>
      </c>
      <c r="BE26" s="72">
        <f t="shared" ca="1" si="203"/>
        <v>2</v>
      </c>
      <c r="BF26" s="72">
        <f t="shared" ca="1" si="203"/>
        <v>0</v>
      </c>
      <c r="BG26" s="72">
        <f t="shared" ca="1" si="203"/>
        <v>4.0000000000009095</v>
      </c>
      <c r="BH26" s="72" t="str">
        <f t="shared" ca="1" si="203"/>
        <v/>
      </c>
      <c r="BI26" s="73" t="str">
        <f t="shared" ca="1" si="203"/>
        <v/>
      </c>
      <c r="BJ26" s="72">
        <f t="shared" ca="1" si="203"/>
        <v>6</v>
      </c>
      <c r="BK26" s="72">
        <f t="shared" ca="1" si="203"/>
        <v>5</v>
      </c>
      <c r="BL26" s="72">
        <f t="shared" ca="1" si="203"/>
        <v>7</v>
      </c>
      <c r="BM26" s="72" t="str">
        <f t="shared" ca="1" si="203"/>
        <v/>
      </c>
      <c r="BN26" s="71" t="str">
        <f t="shared" ca="1" si="203"/>
        <v/>
      </c>
      <c r="BO26" s="72">
        <f t="shared" ca="1" si="204"/>
        <v>6</v>
      </c>
      <c r="BP26" s="72">
        <f t="shared" ca="1" si="204"/>
        <v>3</v>
      </c>
      <c r="BQ26" s="72">
        <f t="shared" ca="1" si="204"/>
        <v>4.0000000000009095</v>
      </c>
      <c r="BR26" s="73" t="str">
        <f t="shared" ca="1" si="204"/>
        <v/>
      </c>
      <c r="BS26" s="72">
        <f t="shared" ca="1" si="204"/>
        <v>5</v>
      </c>
      <c r="BT26" s="72">
        <f t="shared" ca="1" si="204"/>
        <v>8</v>
      </c>
      <c r="BU26" s="72">
        <f t="shared" ca="1" si="204"/>
        <v>4</v>
      </c>
      <c r="BV26" s="72" t="str">
        <f t="shared" ca="1" si="204"/>
        <v/>
      </c>
      <c r="BW26" s="71">
        <f t="shared" ca="1" si="204"/>
        <v>0</v>
      </c>
      <c r="BX26" s="72">
        <f t="shared" ca="1" si="204"/>
        <v>5</v>
      </c>
      <c r="BY26" s="73" t="str">
        <f t="shared" ca="1" si="205"/>
        <v/>
      </c>
      <c r="BZ26" s="72" t="str">
        <f t="shared" ca="1" si="205"/>
        <v/>
      </c>
      <c r="CA26" s="72" t="str">
        <f t="shared" ca="1" si="205"/>
        <v/>
      </c>
      <c r="CB26" s="72" t="str">
        <f t="shared" ca="1" si="205"/>
        <v/>
      </c>
      <c r="CC26" s="72" t="str">
        <f t="shared" ca="1" si="205"/>
        <v/>
      </c>
      <c r="CD26" s="71" t="str">
        <f t="shared" ca="1" si="205"/>
        <v>.</v>
      </c>
      <c r="CE26" s="72" t="str">
        <f t="shared" ca="1" si="205"/>
        <v xml:space="preserve"> </v>
      </c>
      <c r="CF26" s="73" t="str">
        <f t="shared" ca="1" si="205"/>
        <v xml:space="preserve"> </v>
      </c>
      <c r="CG26" s="72" t="str">
        <f t="shared" ca="1" si="205"/>
        <v>.</v>
      </c>
      <c r="CH26" s="72" t="str">
        <f t="shared" ca="1" si="205"/>
        <v xml:space="preserve"> </v>
      </c>
      <c r="CI26" s="71" t="str">
        <f t="shared" ca="1" si="206"/>
        <v xml:space="preserve"> </v>
      </c>
      <c r="CJ26" s="72" t="str">
        <f t="shared" ca="1" si="206"/>
        <v>.</v>
      </c>
      <c r="CK26" s="72" t="str">
        <f t="shared" ca="1" si="206"/>
        <v xml:space="preserve"> </v>
      </c>
      <c r="CL26" s="71" t="str">
        <f t="shared" ca="1" si="206"/>
        <v xml:space="preserve"> </v>
      </c>
      <c r="CM26" s="72" t="str">
        <f t="shared" ca="1" si="206"/>
        <v>.</v>
      </c>
      <c r="CN26" s="73" t="str">
        <f t="shared" ca="1" si="206"/>
        <v xml:space="preserve"> </v>
      </c>
      <c r="CO26" s="71">
        <f t="shared" ca="1" si="206"/>
        <v>98.000000000000014</v>
      </c>
      <c r="CP26" s="73">
        <f t="shared" ca="1" si="206"/>
        <v>0.5</v>
      </c>
      <c r="CQ26" s="70" t="s">
        <v>9</v>
      </c>
      <c r="CR26" s="70" t="s">
        <v>9</v>
      </c>
      <c r="CS26" s="70" t="s">
        <v>9</v>
      </c>
      <c r="CT26" s="70" t="s">
        <v>9</v>
      </c>
      <c r="CU26" s="70" t="s">
        <v>9</v>
      </c>
      <c r="CV26" s="5" t="s">
        <v>9</v>
      </c>
      <c r="CW26" s="5" t="s">
        <v>9</v>
      </c>
      <c r="CX26" s="5" t="s">
        <v>9</v>
      </c>
      <c r="CY26" s="5" t="s">
        <v>9</v>
      </c>
      <c r="CZ26" s="5" t="s">
        <v>9</v>
      </c>
    </row>
    <row r="27" spans="7:104" x14ac:dyDescent="0.15"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>
        <f t="shared" ca="1" si="207"/>
        <v>0.75022035083598293</v>
      </c>
      <c r="AS27" s="60">
        <f t="shared" ca="1" si="201"/>
        <v>6</v>
      </c>
      <c r="AT27" s="77">
        <v>10</v>
      </c>
      <c r="AU27" s="71" t="str">
        <f t="shared" ca="1" si="202"/>
        <v/>
      </c>
      <c r="AV27" s="72" t="str">
        <f t="shared" ca="1" si="202"/>
        <v/>
      </c>
      <c r="AW27" s="72">
        <f t="shared" ca="1" si="202"/>
        <v>4</v>
      </c>
      <c r="AX27" s="72" t="str">
        <f t="shared" ca="1" si="202"/>
        <v/>
      </c>
      <c r="AY27" s="72" t="str">
        <f t="shared" ca="1" si="202"/>
        <v/>
      </c>
      <c r="AZ27" s="73" t="str">
        <f t="shared" ca="1" si="202"/>
        <v/>
      </c>
      <c r="BA27" s="72" t="str">
        <f t="shared" ca="1" si="202"/>
        <v/>
      </c>
      <c r="BB27" s="72">
        <f t="shared" ca="1" si="202"/>
        <v>4</v>
      </c>
      <c r="BC27" s="72">
        <f t="shared" ca="1" si="202"/>
        <v>5</v>
      </c>
      <c r="BD27" s="71">
        <f t="shared" ca="1" si="202"/>
        <v>2</v>
      </c>
      <c r="BE27" s="72">
        <f t="shared" ca="1" si="203"/>
        <v>0</v>
      </c>
      <c r="BF27" s="72">
        <f t="shared" ca="1" si="203"/>
        <v>3</v>
      </c>
      <c r="BG27" s="72">
        <f t="shared" ca="1" si="203"/>
        <v>4</v>
      </c>
      <c r="BH27" s="72" t="str">
        <f t="shared" ca="1" si="203"/>
        <v/>
      </c>
      <c r="BI27" s="73" t="str">
        <f t="shared" ca="1" si="203"/>
        <v/>
      </c>
      <c r="BJ27" s="72">
        <f t="shared" ca="1" si="203"/>
        <v>1</v>
      </c>
      <c r="BK27" s="72">
        <f t="shared" ca="1" si="203"/>
        <v>8</v>
      </c>
      <c r="BL27" s="72">
        <f t="shared" ca="1" si="203"/>
        <v>0</v>
      </c>
      <c r="BM27" s="72" t="str">
        <f t="shared" ca="1" si="203"/>
        <v/>
      </c>
      <c r="BN27" s="71" t="str">
        <f t="shared" ca="1" si="203"/>
        <v/>
      </c>
      <c r="BO27" s="72">
        <f t="shared" ca="1" si="204"/>
        <v>2</v>
      </c>
      <c r="BP27" s="72">
        <f t="shared" ca="1" si="204"/>
        <v>3</v>
      </c>
      <c r="BQ27" s="72">
        <f t="shared" ca="1" si="204"/>
        <v>4</v>
      </c>
      <c r="BR27" s="73" t="str">
        <f t="shared" ca="1" si="204"/>
        <v/>
      </c>
      <c r="BS27" s="72" t="str">
        <f t="shared" ca="1" si="204"/>
        <v/>
      </c>
      <c r="BT27" s="72" t="str">
        <f t="shared" ca="1" si="204"/>
        <v/>
      </c>
      <c r="BU27" s="72" t="str">
        <f t="shared" ca="1" si="204"/>
        <v/>
      </c>
      <c r="BV27" s="72" t="str">
        <f t="shared" ca="1" si="204"/>
        <v/>
      </c>
      <c r="BW27" s="71" t="str">
        <f t="shared" ca="1" si="204"/>
        <v/>
      </c>
      <c r="BX27" s="72" t="str">
        <f t="shared" ca="1" si="204"/>
        <v/>
      </c>
      <c r="BY27" s="73" t="str">
        <f t="shared" ca="1" si="205"/>
        <v/>
      </c>
      <c r="BZ27" s="72" t="str">
        <f t="shared" ca="1" si="205"/>
        <v/>
      </c>
      <c r="CA27" s="72" t="str">
        <f t="shared" ca="1" si="205"/>
        <v/>
      </c>
      <c r="CB27" s="72" t="str">
        <f t="shared" ca="1" si="205"/>
        <v>.</v>
      </c>
      <c r="CC27" s="72" t="str">
        <f t="shared" ca="1" si="205"/>
        <v/>
      </c>
      <c r="CD27" s="71" t="str">
        <f t="shared" ca="1" si="205"/>
        <v xml:space="preserve"> </v>
      </c>
      <c r="CE27" s="72" t="str">
        <f t="shared" ca="1" si="205"/>
        <v xml:space="preserve"> </v>
      </c>
      <c r="CF27" s="73" t="str">
        <f t="shared" ca="1" si="205"/>
        <v xml:space="preserve"> </v>
      </c>
      <c r="CG27" s="72" t="str">
        <f t="shared" ca="1" si="205"/>
        <v xml:space="preserve"> </v>
      </c>
      <c r="CH27" s="72" t="str">
        <f t="shared" ca="1" si="205"/>
        <v xml:space="preserve"> </v>
      </c>
      <c r="CI27" s="71" t="str">
        <f t="shared" ca="1" si="206"/>
        <v xml:space="preserve"> </v>
      </c>
      <c r="CJ27" s="72" t="str">
        <f t="shared" ca="1" si="206"/>
        <v xml:space="preserve"> </v>
      </c>
      <c r="CK27" s="72" t="str">
        <f t="shared" ca="1" si="206"/>
        <v>.</v>
      </c>
      <c r="CL27" s="71" t="str">
        <f t="shared" ca="1" si="206"/>
        <v/>
      </c>
      <c r="CM27" s="72" t="str">
        <f t="shared" ca="1" si="206"/>
        <v/>
      </c>
      <c r="CN27" s="73" t="str">
        <f t="shared" ca="1" si="206"/>
        <v/>
      </c>
      <c r="CO27" s="71">
        <f t="shared" ca="1" si="206"/>
        <v>4</v>
      </c>
      <c r="CP27" s="73">
        <f t="shared" ca="1" si="206"/>
        <v>23.4</v>
      </c>
      <c r="CQ27" s="70" t="s">
        <v>9</v>
      </c>
      <c r="CR27" s="70" t="s">
        <v>9</v>
      </c>
      <c r="CS27" s="70" t="s">
        <v>9</v>
      </c>
      <c r="CT27" s="70" t="s">
        <v>9</v>
      </c>
      <c r="CU27" s="70" t="s">
        <v>9</v>
      </c>
      <c r="CV27" s="5" t="s">
        <v>9</v>
      </c>
      <c r="CW27" s="5" t="s">
        <v>9</v>
      </c>
      <c r="CX27" s="5" t="s">
        <v>9</v>
      </c>
      <c r="CY27" s="5" t="s">
        <v>9</v>
      </c>
      <c r="CZ27" s="5" t="s">
        <v>9</v>
      </c>
    </row>
    <row r="28" spans="7:104" x14ac:dyDescent="0.15"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>
        <f t="shared" ca="1" si="207"/>
        <v>0.954488600952203</v>
      </c>
      <c r="AS28" s="60">
        <f t="shared" ca="1" si="201"/>
        <v>1</v>
      </c>
      <c r="AT28" s="77">
        <v>11</v>
      </c>
      <c r="AU28" s="71" t="str">
        <f t="shared" ca="1" si="202"/>
        <v/>
      </c>
      <c r="AV28" s="72" t="str">
        <f t="shared" ca="1" si="202"/>
        <v/>
      </c>
      <c r="AW28" s="72">
        <f t="shared" ca="1" si="202"/>
        <v>6</v>
      </c>
      <c r="AX28" s="72">
        <f t="shared" ca="1" si="202"/>
        <v>6</v>
      </c>
      <c r="AY28" s="72" t="str">
        <f t="shared" ca="1" si="202"/>
        <v/>
      </c>
      <c r="AZ28" s="73" t="str">
        <f t="shared" ca="1" si="202"/>
        <v/>
      </c>
      <c r="BA28" s="72" t="str">
        <f t="shared" ca="1" si="202"/>
        <v/>
      </c>
      <c r="BB28" s="72">
        <f t="shared" ca="1" si="202"/>
        <v>2</v>
      </c>
      <c r="BC28" s="72">
        <f t="shared" ca="1" si="202"/>
        <v>9</v>
      </c>
      <c r="BD28" s="71">
        <f t="shared" ca="1" si="202"/>
        <v>1</v>
      </c>
      <c r="BE28" s="72">
        <f t="shared" ca="1" si="203"/>
        <v>9</v>
      </c>
      <c r="BF28" s="72">
        <f t="shared" ca="1" si="203"/>
        <v>1</v>
      </c>
      <c r="BG28" s="72">
        <f t="shared" ca="1" si="203"/>
        <v>6</v>
      </c>
      <c r="BH28" s="72" t="str">
        <f t="shared" ca="1" si="203"/>
        <v/>
      </c>
      <c r="BI28" s="73" t="str">
        <f t="shared" ca="1" si="203"/>
        <v/>
      </c>
      <c r="BJ28" s="72">
        <f t="shared" ca="1" si="203"/>
        <v>1</v>
      </c>
      <c r="BK28" s="72">
        <f t="shared" ca="1" si="203"/>
        <v>7</v>
      </c>
      <c r="BL28" s="72">
        <f t="shared" ca="1" si="203"/>
        <v>4</v>
      </c>
      <c r="BM28" s="72" t="str">
        <f t="shared" ca="1" si="203"/>
        <v/>
      </c>
      <c r="BN28" s="71" t="str">
        <f t="shared" ca="1" si="203"/>
        <v/>
      </c>
      <c r="BO28" s="72">
        <f t="shared" ca="1" si="204"/>
        <v>1</v>
      </c>
      <c r="BP28" s="72">
        <f t="shared" ca="1" si="204"/>
        <v>7</v>
      </c>
      <c r="BQ28" s="72">
        <f t="shared" ca="1" si="204"/>
        <v>6</v>
      </c>
      <c r="BR28" s="73" t="str">
        <f t="shared" ca="1" si="204"/>
        <v/>
      </c>
      <c r="BS28" s="72">
        <f t="shared" ca="1" si="204"/>
        <v>1</v>
      </c>
      <c r="BT28" s="72">
        <f t="shared" ca="1" si="204"/>
        <v>7</v>
      </c>
      <c r="BU28" s="72">
        <f t="shared" ca="1" si="204"/>
        <v>4</v>
      </c>
      <c r="BV28" s="72" t="str">
        <f t="shared" ca="1" si="204"/>
        <v/>
      </c>
      <c r="BW28" s="71" t="str">
        <f t="shared" ca="1" si="204"/>
        <v/>
      </c>
      <c r="BX28" s="72" t="str">
        <f t="shared" ca="1" si="204"/>
        <v/>
      </c>
      <c r="BY28" s="73">
        <f t="shared" ca="1" si="205"/>
        <v>2</v>
      </c>
      <c r="BZ28" s="72" t="str">
        <f t="shared" ca="1" si="205"/>
        <v/>
      </c>
      <c r="CA28" s="72" t="str">
        <f t="shared" ca="1" si="205"/>
        <v/>
      </c>
      <c r="CB28" s="72" t="str">
        <f t="shared" ca="1" si="205"/>
        <v/>
      </c>
      <c r="CC28" s="72" t="str">
        <f t="shared" ca="1" si="205"/>
        <v/>
      </c>
      <c r="CD28" s="71" t="str">
        <f t="shared" ca="1" si="205"/>
        <v xml:space="preserve"> </v>
      </c>
      <c r="CE28" s="72" t="str">
        <f t="shared" ca="1" si="205"/>
        <v xml:space="preserve"> </v>
      </c>
      <c r="CF28" s="73" t="str">
        <f t="shared" ca="1" si="205"/>
        <v xml:space="preserve"> </v>
      </c>
      <c r="CG28" s="72" t="str">
        <f t="shared" ca="1" si="205"/>
        <v xml:space="preserve"> </v>
      </c>
      <c r="CH28" s="72" t="str">
        <f t="shared" ca="1" si="205"/>
        <v xml:space="preserve"> </v>
      </c>
      <c r="CI28" s="71" t="str">
        <f t="shared" ca="1" si="206"/>
        <v xml:space="preserve"> </v>
      </c>
      <c r="CJ28" s="72" t="str">
        <f t="shared" ca="1" si="206"/>
        <v xml:space="preserve"> </v>
      </c>
      <c r="CK28" s="72" t="str">
        <f t="shared" ca="1" si="206"/>
        <v xml:space="preserve"> </v>
      </c>
      <c r="CL28" s="71" t="str">
        <f t="shared" ca="1" si="206"/>
        <v xml:space="preserve"> </v>
      </c>
      <c r="CM28" s="72" t="str">
        <f t="shared" ca="1" si="206"/>
        <v xml:space="preserve"> </v>
      </c>
      <c r="CN28" s="73" t="str">
        <f t="shared" ca="1" si="206"/>
        <v xml:space="preserve"> </v>
      </c>
      <c r="CO28" s="71">
        <f t="shared" ca="1" si="206"/>
        <v>66</v>
      </c>
      <c r="CP28" s="73">
        <f t="shared" ca="1" si="206"/>
        <v>2</v>
      </c>
      <c r="CQ28" s="70" t="s">
        <v>9</v>
      </c>
      <c r="CR28" s="70" t="s">
        <v>9</v>
      </c>
      <c r="CS28" s="70" t="s">
        <v>9</v>
      </c>
      <c r="CT28" s="70" t="s">
        <v>9</v>
      </c>
      <c r="CU28" s="70" t="s">
        <v>9</v>
      </c>
      <c r="CV28" s="5" t="s">
        <v>9</v>
      </c>
      <c r="CW28" s="5" t="s">
        <v>9</v>
      </c>
      <c r="CX28" s="5" t="s">
        <v>9</v>
      </c>
      <c r="CY28" s="5" t="s">
        <v>9</v>
      </c>
      <c r="CZ28" s="5" t="s">
        <v>9</v>
      </c>
    </row>
    <row r="29" spans="7:104" x14ac:dyDescent="0.15"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>
        <f t="shared" ca="1" si="207"/>
        <v>0.18265688631875554</v>
      </c>
      <c r="AS29" s="60">
        <f t="shared" ca="1" si="201"/>
        <v>9</v>
      </c>
      <c r="AT29" s="83">
        <v>12</v>
      </c>
      <c r="AU29" s="80" t="str">
        <f t="shared" ca="1" si="202"/>
        <v/>
      </c>
      <c r="AV29" s="81" t="str">
        <f t="shared" ca="1" si="202"/>
        <v/>
      </c>
      <c r="AW29" s="81">
        <f t="shared" ca="1" si="202"/>
        <v>6</v>
      </c>
      <c r="AX29" s="81" t="str">
        <f t="shared" ca="1" si="202"/>
        <v/>
      </c>
      <c r="AY29" s="81" t="str">
        <f t="shared" ca="1" si="202"/>
        <v/>
      </c>
      <c r="AZ29" s="82" t="str">
        <f t="shared" ca="1" si="202"/>
        <v/>
      </c>
      <c r="BA29" s="81" t="str">
        <f t="shared" ca="1" si="202"/>
        <v/>
      </c>
      <c r="BB29" s="81">
        <f t="shared" ca="1" si="202"/>
        <v>7</v>
      </c>
      <c r="BC29" s="81">
        <f t="shared" ca="1" si="202"/>
        <v>8</v>
      </c>
      <c r="BD29" s="80">
        <f t="shared" ca="1" si="202"/>
        <v>5</v>
      </c>
      <c r="BE29" s="81">
        <f t="shared" ca="1" si="203"/>
        <v>2</v>
      </c>
      <c r="BF29" s="81">
        <f t="shared" ca="1" si="203"/>
        <v>5</v>
      </c>
      <c r="BG29" s="81">
        <f t="shared" ca="1" si="203"/>
        <v>5.9999999999990905</v>
      </c>
      <c r="BH29" s="81" t="str">
        <f t="shared" ca="1" si="203"/>
        <v/>
      </c>
      <c r="BI29" s="82" t="str">
        <f t="shared" ca="1" si="203"/>
        <v/>
      </c>
      <c r="BJ29" s="81">
        <f t="shared" ca="1" si="203"/>
        <v>4</v>
      </c>
      <c r="BK29" s="81">
        <f t="shared" ca="1" si="203"/>
        <v>6</v>
      </c>
      <c r="BL29" s="81">
        <f t="shared" ca="1" si="203"/>
        <v>8</v>
      </c>
      <c r="BM29" s="81" t="str">
        <f t="shared" ca="1" si="203"/>
        <v/>
      </c>
      <c r="BN29" s="80" t="str">
        <f t="shared" ca="1" si="203"/>
        <v/>
      </c>
      <c r="BO29" s="81">
        <f t="shared" ca="1" si="204"/>
        <v>5</v>
      </c>
      <c r="BP29" s="81">
        <f t="shared" ca="1" si="204"/>
        <v>7</v>
      </c>
      <c r="BQ29" s="81">
        <f t="shared" ca="1" si="204"/>
        <v>5.9999999999990905</v>
      </c>
      <c r="BR29" s="82" t="str">
        <f t="shared" ca="1" si="204"/>
        <v/>
      </c>
      <c r="BS29" s="81" t="str">
        <f t="shared" ca="1" si="204"/>
        <v/>
      </c>
      <c r="BT29" s="81" t="str">
        <f t="shared" ca="1" si="204"/>
        <v/>
      </c>
      <c r="BU29" s="81" t="str">
        <f t="shared" ca="1" si="204"/>
        <v/>
      </c>
      <c r="BV29" s="81" t="str">
        <f t="shared" ca="1" si="204"/>
        <v/>
      </c>
      <c r="BW29" s="80" t="str">
        <f t="shared" ca="1" si="204"/>
        <v/>
      </c>
      <c r="BX29" s="81" t="str">
        <f t="shared" ca="1" si="204"/>
        <v/>
      </c>
      <c r="BY29" s="82" t="str">
        <f t="shared" ca="1" si="205"/>
        <v/>
      </c>
      <c r="BZ29" s="81" t="str">
        <f t="shared" ca="1" si="205"/>
        <v/>
      </c>
      <c r="CA29" s="81" t="str">
        <f t="shared" ca="1" si="205"/>
        <v>.</v>
      </c>
      <c r="CB29" s="81" t="str">
        <f t="shared" ca="1" si="205"/>
        <v/>
      </c>
      <c r="CC29" s="81" t="str">
        <f t="shared" ca="1" si="205"/>
        <v/>
      </c>
      <c r="CD29" s="80" t="str">
        <f t="shared" ca="1" si="205"/>
        <v xml:space="preserve"> </v>
      </c>
      <c r="CE29" s="81" t="str">
        <f t="shared" ca="1" si="205"/>
        <v xml:space="preserve"> </v>
      </c>
      <c r="CF29" s="82" t="str">
        <f t="shared" ca="1" si="205"/>
        <v xml:space="preserve"> </v>
      </c>
      <c r="CG29" s="81" t="str">
        <f t="shared" ca="1" si="205"/>
        <v xml:space="preserve"> </v>
      </c>
      <c r="CH29" s="81" t="str">
        <f t="shared" ca="1" si="205"/>
        <v>.</v>
      </c>
      <c r="CI29" s="80" t="str">
        <f t="shared" ca="1" si="206"/>
        <v xml:space="preserve"> </v>
      </c>
      <c r="CJ29" s="81" t="str">
        <f t="shared" ca="1" si="206"/>
        <v>.</v>
      </c>
      <c r="CK29" s="81" t="str">
        <f t="shared" ca="1" si="206"/>
        <v xml:space="preserve"> </v>
      </c>
      <c r="CL29" s="80" t="str">
        <f t="shared" ca="1" si="206"/>
        <v/>
      </c>
      <c r="CM29" s="81" t="str">
        <f t="shared" ca="1" si="206"/>
        <v/>
      </c>
      <c r="CN29" s="82" t="str">
        <f t="shared" ca="1" si="206"/>
        <v/>
      </c>
      <c r="CO29" s="80">
        <f t="shared" ca="1" si="206"/>
        <v>6</v>
      </c>
      <c r="CP29" s="82">
        <f t="shared" ca="1" si="206"/>
        <v>5.76</v>
      </c>
      <c r="CQ29" s="70" t="s">
        <v>9</v>
      </c>
      <c r="CR29" s="70" t="s">
        <v>9</v>
      </c>
      <c r="CS29" s="70" t="s">
        <v>9</v>
      </c>
      <c r="CT29" s="70" t="s">
        <v>9</v>
      </c>
      <c r="CU29" s="70" t="s">
        <v>9</v>
      </c>
      <c r="CV29" s="5" t="s">
        <v>9</v>
      </c>
      <c r="CW29" s="5" t="s">
        <v>9</v>
      </c>
      <c r="CX29" s="5" t="s">
        <v>9</v>
      </c>
      <c r="CY29" s="5" t="s">
        <v>9</v>
      </c>
      <c r="CZ29" s="5" t="s">
        <v>9</v>
      </c>
    </row>
    <row r="30" spans="7:104" x14ac:dyDescent="0.15"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0"/>
      <c r="AS30" s="60"/>
      <c r="AT30" s="60"/>
      <c r="AU30" s="70" t="s">
        <v>9</v>
      </c>
      <c r="AV30" s="70" t="s">
        <v>9</v>
      </c>
      <c r="AW30" s="70" t="s">
        <v>9</v>
      </c>
      <c r="AX30" s="70" t="s">
        <v>9</v>
      </c>
      <c r="AY30" s="70" t="s">
        <v>9</v>
      </c>
      <c r="AZ30" s="70" t="s">
        <v>9</v>
      </c>
      <c r="BA30" s="70" t="s">
        <v>9</v>
      </c>
      <c r="BB30" s="70" t="s">
        <v>9</v>
      </c>
      <c r="BC30" s="70" t="s">
        <v>9</v>
      </c>
      <c r="BD30" s="70" t="s">
        <v>9</v>
      </c>
      <c r="BE30" s="70" t="s">
        <v>9</v>
      </c>
      <c r="BF30" s="70" t="s">
        <v>9</v>
      </c>
      <c r="BG30" s="70" t="s">
        <v>9</v>
      </c>
      <c r="BH30" s="70" t="s">
        <v>9</v>
      </c>
      <c r="BI30" s="70" t="s">
        <v>9</v>
      </c>
      <c r="BJ30" s="70" t="s">
        <v>9</v>
      </c>
      <c r="BK30" s="70" t="s">
        <v>9</v>
      </c>
      <c r="BL30" s="70" t="s">
        <v>9</v>
      </c>
      <c r="BM30" s="70"/>
      <c r="BN30" s="70"/>
      <c r="BO30" s="70" t="s">
        <v>9</v>
      </c>
      <c r="BP30" s="70" t="s">
        <v>9</v>
      </c>
      <c r="BQ30" s="70" t="s">
        <v>9</v>
      </c>
      <c r="BR30" s="70"/>
      <c r="BS30" s="70" t="s">
        <v>9</v>
      </c>
      <c r="BT30" s="70" t="s">
        <v>9</v>
      </c>
      <c r="BU30" s="70" t="s">
        <v>9</v>
      </c>
      <c r="BV30" s="70" t="s">
        <v>9</v>
      </c>
      <c r="BW30" s="70"/>
      <c r="BX30" s="70"/>
      <c r="BY30" s="70"/>
      <c r="BZ30" s="70"/>
      <c r="CA30" s="70"/>
      <c r="CB30" s="70"/>
      <c r="CC30" s="70"/>
      <c r="CD30" s="70" t="s">
        <v>9</v>
      </c>
      <c r="CE30" s="70" t="s">
        <v>9</v>
      </c>
      <c r="CF30" s="70"/>
      <c r="CG30" s="70" t="s">
        <v>9</v>
      </c>
      <c r="CH30" s="70" t="s">
        <v>9</v>
      </c>
      <c r="CI30" s="70" t="s">
        <v>9</v>
      </c>
      <c r="CJ30" s="70" t="s">
        <v>9</v>
      </c>
      <c r="CK30" s="70" t="s">
        <v>9</v>
      </c>
      <c r="CL30" s="70"/>
      <c r="CM30" s="70"/>
      <c r="CN30" s="70"/>
      <c r="CO30" s="70" t="s">
        <v>9</v>
      </c>
      <c r="CP30" s="70" t="s">
        <v>9</v>
      </c>
      <c r="CQ30" s="70" t="s">
        <v>9</v>
      </c>
      <c r="CR30" s="70" t="s">
        <v>9</v>
      </c>
      <c r="CS30" s="70" t="s">
        <v>9</v>
      </c>
      <c r="CT30" s="70" t="s">
        <v>9</v>
      </c>
      <c r="CU30" s="70" t="s">
        <v>9</v>
      </c>
      <c r="CV30" s="5" t="s">
        <v>9</v>
      </c>
      <c r="CW30" s="5" t="s">
        <v>9</v>
      </c>
      <c r="CX30" s="5" t="s">
        <v>9</v>
      </c>
      <c r="CY30" s="5" t="s">
        <v>9</v>
      </c>
      <c r="CZ30" s="5" t="s">
        <v>9</v>
      </c>
    </row>
    <row r="31" spans="7:104" x14ac:dyDescent="0.15"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0"/>
      <c r="AS31" s="60"/>
      <c r="AT31" s="60"/>
      <c r="AU31" s="70" t="s">
        <v>9</v>
      </c>
      <c r="AV31" s="70" t="s">
        <v>9</v>
      </c>
      <c r="AW31" s="70" t="s">
        <v>9</v>
      </c>
      <c r="AX31" s="70" t="s">
        <v>9</v>
      </c>
      <c r="AY31" s="70" t="s">
        <v>9</v>
      </c>
      <c r="AZ31" s="70" t="s">
        <v>9</v>
      </c>
      <c r="BA31" s="70" t="s">
        <v>9</v>
      </c>
      <c r="BB31" s="70" t="s">
        <v>9</v>
      </c>
      <c r="BC31" s="70" t="s">
        <v>9</v>
      </c>
      <c r="BD31" s="70" t="s">
        <v>9</v>
      </c>
      <c r="BE31" s="70" t="s">
        <v>9</v>
      </c>
      <c r="BF31" s="70" t="s">
        <v>9</v>
      </c>
      <c r="BG31" s="70" t="s">
        <v>9</v>
      </c>
      <c r="BH31" s="70" t="s">
        <v>9</v>
      </c>
      <c r="BI31" s="70" t="s">
        <v>9</v>
      </c>
      <c r="BJ31" s="70" t="s">
        <v>9</v>
      </c>
      <c r="BK31" s="70" t="s">
        <v>9</v>
      </c>
      <c r="BL31" s="70" t="s">
        <v>9</v>
      </c>
      <c r="BM31" s="70"/>
      <c r="BN31" s="70"/>
      <c r="BO31" s="70" t="s">
        <v>9</v>
      </c>
      <c r="BP31" s="70" t="s">
        <v>9</v>
      </c>
      <c r="BQ31" s="70" t="s">
        <v>9</v>
      </c>
      <c r="BR31" s="70"/>
      <c r="BS31" s="70" t="s">
        <v>9</v>
      </c>
      <c r="BT31" s="70" t="s">
        <v>9</v>
      </c>
      <c r="BU31" s="70" t="s">
        <v>9</v>
      </c>
      <c r="BV31" s="70" t="s">
        <v>9</v>
      </c>
      <c r="BW31" s="70"/>
      <c r="BX31" s="70"/>
      <c r="BY31" s="70"/>
      <c r="BZ31" s="70"/>
      <c r="CA31" s="70"/>
      <c r="CB31" s="70"/>
      <c r="CC31" s="70"/>
      <c r="CD31" s="70" t="s">
        <v>9</v>
      </c>
      <c r="CE31" s="70" t="s">
        <v>9</v>
      </c>
      <c r="CF31" s="70"/>
      <c r="CG31" s="70" t="s">
        <v>9</v>
      </c>
      <c r="CH31" s="70" t="s">
        <v>9</v>
      </c>
      <c r="CI31" s="70" t="s">
        <v>9</v>
      </c>
      <c r="CJ31" s="70" t="s">
        <v>9</v>
      </c>
      <c r="CK31" s="70" t="s">
        <v>9</v>
      </c>
      <c r="CL31" s="70"/>
      <c r="CM31" s="70"/>
      <c r="CN31" s="70"/>
      <c r="CO31" s="70" t="s">
        <v>9</v>
      </c>
      <c r="CP31" s="70" t="s">
        <v>9</v>
      </c>
      <c r="CQ31" s="70" t="s">
        <v>9</v>
      </c>
      <c r="CR31" s="70" t="s">
        <v>9</v>
      </c>
      <c r="CS31" s="70" t="s">
        <v>9</v>
      </c>
      <c r="CT31" s="70" t="s">
        <v>9</v>
      </c>
      <c r="CU31" s="70" t="s">
        <v>9</v>
      </c>
      <c r="CV31" s="5" t="s">
        <v>9</v>
      </c>
      <c r="CW31" s="5" t="s">
        <v>9</v>
      </c>
      <c r="CX31" s="5" t="s">
        <v>9</v>
      </c>
      <c r="CY31" s="5" t="s">
        <v>9</v>
      </c>
      <c r="CZ31" s="5" t="s">
        <v>9</v>
      </c>
    </row>
    <row r="32" spans="7:104" x14ac:dyDescent="0.15"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0"/>
      <c r="AT32" s="60"/>
      <c r="AU32" s="70" t="s">
        <v>9</v>
      </c>
      <c r="AV32" s="70" t="s">
        <v>9</v>
      </c>
      <c r="AW32" s="70" t="s">
        <v>9</v>
      </c>
      <c r="AX32" s="70" t="s">
        <v>9</v>
      </c>
      <c r="AY32" s="70" t="s">
        <v>9</v>
      </c>
      <c r="AZ32" s="70" t="s">
        <v>9</v>
      </c>
      <c r="BA32" s="70" t="s">
        <v>9</v>
      </c>
      <c r="BB32" s="70" t="s">
        <v>9</v>
      </c>
      <c r="BC32" s="70" t="s">
        <v>9</v>
      </c>
      <c r="BD32" s="70" t="s">
        <v>9</v>
      </c>
      <c r="BE32" s="70" t="s">
        <v>9</v>
      </c>
      <c r="BF32" s="70" t="s">
        <v>9</v>
      </c>
      <c r="BG32" s="70" t="s">
        <v>9</v>
      </c>
      <c r="BH32" s="70" t="s">
        <v>9</v>
      </c>
      <c r="BI32" s="70" t="s">
        <v>9</v>
      </c>
      <c r="BJ32" s="70" t="s">
        <v>9</v>
      </c>
      <c r="BK32" s="70" t="s">
        <v>9</v>
      </c>
      <c r="BL32" s="70" t="s">
        <v>9</v>
      </c>
      <c r="BM32" s="70"/>
      <c r="BN32" s="70"/>
      <c r="BO32" s="70" t="s">
        <v>9</v>
      </c>
      <c r="BP32" s="70" t="s">
        <v>9</v>
      </c>
      <c r="BQ32" s="70" t="s">
        <v>9</v>
      </c>
      <c r="BR32" s="70"/>
      <c r="BS32" s="70" t="s">
        <v>9</v>
      </c>
      <c r="BT32" s="70" t="s">
        <v>9</v>
      </c>
      <c r="BU32" s="70" t="s">
        <v>9</v>
      </c>
      <c r="BV32" s="70" t="s">
        <v>9</v>
      </c>
      <c r="BW32" s="70"/>
      <c r="BX32" s="70"/>
      <c r="BY32" s="70"/>
      <c r="BZ32" s="70"/>
      <c r="CA32" s="70"/>
      <c r="CB32" s="70"/>
      <c r="CC32" s="70"/>
      <c r="CD32" s="70" t="s">
        <v>9</v>
      </c>
      <c r="CE32" s="70" t="s">
        <v>9</v>
      </c>
      <c r="CF32" s="70"/>
      <c r="CG32" s="70" t="s">
        <v>9</v>
      </c>
      <c r="CH32" s="70" t="s">
        <v>9</v>
      </c>
      <c r="CI32" s="70" t="s">
        <v>9</v>
      </c>
      <c r="CJ32" s="70" t="s">
        <v>9</v>
      </c>
      <c r="CK32" s="70" t="s">
        <v>9</v>
      </c>
      <c r="CL32" s="70"/>
      <c r="CM32" s="70"/>
      <c r="CN32" s="70"/>
      <c r="CO32" s="70" t="s">
        <v>9</v>
      </c>
      <c r="CP32" s="70" t="s">
        <v>9</v>
      </c>
      <c r="CQ32" s="70" t="s">
        <v>9</v>
      </c>
      <c r="CR32" s="70" t="s">
        <v>9</v>
      </c>
      <c r="CS32" s="70" t="s">
        <v>9</v>
      </c>
      <c r="CT32" s="70" t="s">
        <v>9</v>
      </c>
      <c r="CU32" s="70" t="s">
        <v>9</v>
      </c>
      <c r="CV32" s="5" t="s">
        <v>9</v>
      </c>
      <c r="CW32" s="5" t="s">
        <v>9</v>
      </c>
      <c r="CX32" s="5" t="s">
        <v>9</v>
      </c>
      <c r="CY32" s="5" t="s">
        <v>9</v>
      </c>
      <c r="CZ32" s="5" t="s">
        <v>9</v>
      </c>
    </row>
    <row r="33" spans="12:104" x14ac:dyDescent="0.15"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0"/>
      <c r="AN33" s="60"/>
      <c r="AO33" s="60"/>
      <c r="AP33" s="60"/>
      <c r="AQ33" s="60"/>
      <c r="AR33" s="61"/>
      <c r="AS33" s="60"/>
      <c r="AT33" s="60"/>
      <c r="AU33" s="70" t="s">
        <v>9</v>
      </c>
      <c r="AV33" s="70" t="s">
        <v>9</v>
      </c>
      <c r="AW33" s="70" t="s">
        <v>9</v>
      </c>
      <c r="AX33" s="70" t="s">
        <v>9</v>
      </c>
      <c r="AY33" s="70" t="s">
        <v>9</v>
      </c>
      <c r="AZ33" s="70" t="s">
        <v>9</v>
      </c>
      <c r="BA33" s="70" t="s">
        <v>9</v>
      </c>
      <c r="BB33" s="70" t="s">
        <v>9</v>
      </c>
      <c r="BC33" s="70" t="s">
        <v>9</v>
      </c>
      <c r="BD33" s="70" t="s">
        <v>9</v>
      </c>
      <c r="BE33" s="70" t="s">
        <v>9</v>
      </c>
      <c r="BF33" s="70" t="s">
        <v>9</v>
      </c>
      <c r="BG33" s="70" t="s">
        <v>9</v>
      </c>
      <c r="BH33" s="70" t="s">
        <v>9</v>
      </c>
      <c r="BI33" s="70" t="s">
        <v>9</v>
      </c>
      <c r="BJ33" s="70" t="s">
        <v>9</v>
      </c>
      <c r="BK33" s="70" t="s">
        <v>9</v>
      </c>
      <c r="BL33" s="70" t="s">
        <v>9</v>
      </c>
      <c r="BM33" s="70"/>
      <c r="BN33" s="70"/>
      <c r="BO33" s="70" t="s">
        <v>9</v>
      </c>
      <c r="BP33" s="70" t="s">
        <v>9</v>
      </c>
      <c r="BQ33" s="70" t="s">
        <v>9</v>
      </c>
      <c r="BR33" s="70"/>
      <c r="BS33" s="70" t="s">
        <v>9</v>
      </c>
      <c r="BT33" s="70" t="s">
        <v>9</v>
      </c>
      <c r="BU33" s="70" t="s">
        <v>9</v>
      </c>
      <c r="BV33" s="70" t="s">
        <v>9</v>
      </c>
      <c r="BW33" s="70"/>
      <c r="BX33" s="70"/>
      <c r="BY33" s="70"/>
      <c r="BZ33" s="70"/>
      <c r="CA33" s="70"/>
      <c r="CB33" s="70"/>
      <c r="CC33" s="70"/>
      <c r="CD33" s="70" t="s">
        <v>9</v>
      </c>
      <c r="CE33" s="70" t="s">
        <v>9</v>
      </c>
      <c r="CF33" s="70"/>
      <c r="CG33" s="70" t="s">
        <v>9</v>
      </c>
      <c r="CH33" s="70" t="s">
        <v>9</v>
      </c>
      <c r="CI33" s="70" t="s">
        <v>9</v>
      </c>
      <c r="CJ33" s="70" t="s">
        <v>9</v>
      </c>
      <c r="CK33" s="70" t="s">
        <v>9</v>
      </c>
      <c r="CL33" s="70"/>
      <c r="CM33" s="70"/>
      <c r="CN33" s="70"/>
      <c r="CO33" s="70" t="s">
        <v>9</v>
      </c>
      <c r="CP33" s="70" t="s">
        <v>9</v>
      </c>
      <c r="CQ33" s="70" t="s">
        <v>9</v>
      </c>
      <c r="CR33" s="70" t="s">
        <v>9</v>
      </c>
      <c r="CS33" s="70" t="s">
        <v>9</v>
      </c>
      <c r="CT33" s="70" t="s">
        <v>9</v>
      </c>
      <c r="CU33" s="70" t="s">
        <v>9</v>
      </c>
      <c r="CV33" s="5" t="s">
        <v>9</v>
      </c>
      <c r="CW33" s="5" t="s">
        <v>9</v>
      </c>
      <c r="CX33" s="5" t="s">
        <v>9</v>
      </c>
      <c r="CY33" s="5" t="s">
        <v>9</v>
      </c>
      <c r="CZ33" s="5" t="s">
        <v>9</v>
      </c>
    </row>
    <row r="34" spans="12:104" x14ac:dyDescent="0.15"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0"/>
      <c r="AN34" s="60"/>
      <c r="AO34" s="60"/>
      <c r="AP34" s="60"/>
      <c r="AQ34" s="60"/>
      <c r="AR34" s="61"/>
      <c r="AS34" s="60"/>
      <c r="AT34" s="60"/>
      <c r="AU34" s="70" t="s">
        <v>9</v>
      </c>
      <c r="AV34" s="70" t="s">
        <v>9</v>
      </c>
      <c r="AW34" s="70" t="s">
        <v>9</v>
      </c>
      <c r="AX34" s="70" t="s">
        <v>9</v>
      </c>
      <c r="AY34" s="70" t="s">
        <v>9</v>
      </c>
      <c r="AZ34" s="70" t="s">
        <v>9</v>
      </c>
      <c r="BA34" s="70" t="s">
        <v>9</v>
      </c>
      <c r="BB34" s="70" t="s">
        <v>9</v>
      </c>
      <c r="BC34" s="70" t="s">
        <v>9</v>
      </c>
      <c r="BD34" s="70" t="s">
        <v>9</v>
      </c>
      <c r="BE34" s="70" t="s">
        <v>9</v>
      </c>
      <c r="BF34" s="70" t="s">
        <v>9</v>
      </c>
      <c r="BG34" s="70" t="s">
        <v>9</v>
      </c>
      <c r="BH34" s="70" t="s">
        <v>9</v>
      </c>
      <c r="BI34" s="70" t="s">
        <v>9</v>
      </c>
      <c r="BJ34" s="70" t="s">
        <v>9</v>
      </c>
      <c r="BK34" s="70" t="s">
        <v>9</v>
      </c>
      <c r="BL34" s="70" t="s">
        <v>9</v>
      </c>
      <c r="BM34" s="70"/>
      <c r="BN34" s="70"/>
      <c r="BO34" s="70" t="s">
        <v>9</v>
      </c>
      <c r="BP34" s="70" t="s">
        <v>9</v>
      </c>
      <c r="BQ34" s="70" t="s">
        <v>9</v>
      </c>
      <c r="BR34" s="70"/>
      <c r="BS34" s="70" t="s">
        <v>9</v>
      </c>
      <c r="BT34" s="70" t="s">
        <v>9</v>
      </c>
      <c r="BU34" s="70" t="s">
        <v>9</v>
      </c>
      <c r="BV34" s="70" t="s">
        <v>9</v>
      </c>
      <c r="BW34" s="70"/>
      <c r="BX34" s="70"/>
      <c r="BY34" s="70"/>
      <c r="BZ34" s="70"/>
      <c r="CA34" s="70"/>
      <c r="CB34" s="70"/>
      <c r="CC34" s="70"/>
      <c r="CD34" s="70" t="s">
        <v>9</v>
      </c>
      <c r="CE34" s="70" t="s">
        <v>9</v>
      </c>
      <c r="CF34" s="70"/>
      <c r="CG34" s="70" t="s">
        <v>9</v>
      </c>
      <c r="CH34" s="70" t="s">
        <v>9</v>
      </c>
      <c r="CI34" s="70" t="s">
        <v>9</v>
      </c>
      <c r="CJ34" s="70" t="s">
        <v>9</v>
      </c>
      <c r="CK34" s="70" t="s">
        <v>9</v>
      </c>
      <c r="CL34" s="70"/>
      <c r="CM34" s="70"/>
      <c r="CN34" s="70"/>
      <c r="CO34" s="70" t="s">
        <v>9</v>
      </c>
      <c r="CP34" s="70" t="s">
        <v>9</v>
      </c>
      <c r="CQ34" s="70" t="s">
        <v>9</v>
      </c>
      <c r="CR34" s="70" t="s">
        <v>9</v>
      </c>
      <c r="CS34" s="70" t="s">
        <v>9</v>
      </c>
      <c r="CT34" s="70" t="s">
        <v>9</v>
      </c>
      <c r="CU34" s="70" t="s">
        <v>9</v>
      </c>
      <c r="CV34" s="5" t="s">
        <v>9</v>
      </c>
      <c r="CW34" s="5" t="s">
        <v>9</v>
      </c>
      <c r="CX34" s="5" t="s">
        <v>9</v>
      </c>
      <c r="CY34" s="5" t="s">
        <v>9</v>
      </c>
      <c r="CZ34" s="5" t="s">
        <v>9</v>
      </c>
    </row>
    <row r="35" spans="12:104" x14ac:dyDescent="0.15"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0"/>
      <c r="AN35" s="60"/>
      <c r="AO35" s="60"/>
      <c r="AP35" s="60"/>
      <c r="AQ35" s="60"/>
      <c r="AR35" s="61"/>
      <c r="AS35" s="60"/>
      <c r="AT35" s="60"/>
      <c r="AU35" s="60"/>
      <c r="AV35" s="70" t="s">
        <v>9</v>
      </c>
      <c r="AW35" s="70" t="s">
        <v>9</v>
      </c>
      <c r="AX35" s="70" t="s">
        <v>9</v>
      </c>
      <c r="AY35" s="70" t="s">
        <v>9</v>
      </c>
      <c r="AZ35" s="70" t="s">
        <v>9</v>
      </c>
      <c r="BA35" s="70" t="s">
        <v>9</v>
      </c>
      <c r="BB35" s="70" t="s">
        <v>9</v>
      </c>
      <c r="BC35" s="70" t="s">
        <v>9</v>
      </c>
      <c r="BD35" s="70" t="s">
        <v>9</v>
      </c>
      <c r="BE35" s="70" t="s">
        <v>9</v>
      </c>
      <c r="BF35" s="70" t="s">
        <v>9</v>
      </c>
      <c r="BG35" s="70" t="s">
        <v>9</v>
      </c>
      <c r="BH35" s="70" t="s">
        <v>9</v>
      </c>
      <c r="BI35" s="70" t="s">
        <v>9</v>
      </c>
      <c r="BJ35" s="70" t="s">
        <v>9</v>
      </c>
      <c r="BK35" s="70" t="s">
        <v>9</v>
      </c>
      <c r="BL35" s="70" t="s">
        <v>9</v>
      </c>
      <c r="BM35" s="70"/>
      <c r="BN35" s="70"/>
      <c r="BO35" s="70" t="s">
        <v>9</v>
      </c>
      <c r="BP35" s="70" t="s">
        <v>9</v>
      </c>
      <c r="BQ35" s="70" t="s">
        <v>9</v>
      </c>
      <c r="BR35" s="70"/>
      <c r="BS35" s="70" t="s">
        <v>9</v>
      </c>
      <c r="BT35" s="70" t="s">
        <v>9</v>
      </c>
      <c r="BU35" s="70" t="s">
        <v>9</v>
      </c>
      <c r="BV35" s="70" t="s">
        <v>9</v>
      </c>
      <c r="BW35" s="70"/>
      <c r="BX35" s="70"/>
      <c r="BY35" s="70"/>
      <c r="BZ35" s="70"/>
      <c r="CA35" s="70"/>
      <c r="CB35" s="70"/>
      <c r="CC35" s="70"/>
      <c r="CD35" s="70" t="s">
        <v>9</v>
      </c>
      <c r="CE35" s="70" t="s">
        <v>9</v>
      </c>
      <c r="CF35" s="70"/>
      <c r="CG35" s="70" t="s">
        <v>9</v>
      </c>
      <c r="CH35" s="70" t="s">
        <v>9</v>
      </c>
      <c r="CI35" s="70" t="s">
        <v>9</v>
      </c>
      <c r="CJ35" s="70" t="s">
        <v>9</v>
      </c>
      <c r="CK35" s="70" t="s">
        <v>9</v>
      </c>
      <c r="CL35" s="70"/>
      <c r="CM35" s="70"/>
      <c r="CN35" s="70"/>
      <c r="CO35" s="70" t="s">
        <v>9</v>
      </c>
      <c r="CP35" s="70" t="s">
        <v>9</v>
      </c>
      <c r="CQ35" s="70" t="s">
        <v>9</v>
      </c>
      <c r="CR35" s="70" t="s">
        <v>9</v>
      </c>
      <c r="CS35" s="70" t="s">
        <v>9</v>
      </c>
      <c r="CT35" s="70" t="s">
        <v>9</v>
      </c>
      <c r="CU35" s="70" t="s">
        <v>9</v>
      </c>
      <c r="CV35" s="5" t="s">
        <v>9</v>
      </c>
      <c r="CW35" s="5" t="s">
        <v>9</v>
      </c>
      <c r="CX35" s="5" t="s">
        <v>9</v>
      </c>
      <c r="CY35" s="5" t="s">
        <v>9</v>
      </c>
      <c r="CZ35" s="5" t="s">
        <v>9</v>
      </c>
    </row>
    <row r="36" spans="12:104" x14ac:dyDescent="0.15"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0"/>
      <c r="AT36" s="60"/>
      <c r="AU36" s="60"/>
      <c r="AV36" s="70" t="s">
        <v>9</v>
      </c>
      <c r="AW36" s="70" t="s">
        <v>9</v>
      </c>
      <c r="AX36" s="70" t="s">
        <v>9</v>
      </c>
      <c r="AY36" s="70" t="s">
        <v>9</v>
      </c>
      <c r="AZ36" s="70" t="s">
        <v>9</v>
      </c>
      <c r="BA36" s="70" t="s">
        <v>9</v>
      </c>
      <c r="BB36" s="70" t="s">
        <v>9</v>
      </c>
      <c r="BC36" s="70" t="s">
        <v>9</v>
      </c>
      <c r="BD36" s="70" t="s">
        <v>9</v>
      </c>
      <c r="BE36" s="70" t="s">
        <v>9</v>
      </c>
      <c r="BF36" s="70" t="s">
        <v>9</v>
      </c>
      <c r="BG36" s="70" t="s">
        <v>9</v>
      </c>
      <c r="BH36" s="70" t="s">
        <v>9</v>
      </c>
      <c r="BI36" s="70" t="s">
        <v>9</v>
      </c>
      <c r="BJ36" s="70" t="s">
        <v>9</v>
      </c>
      <c r="BK36" s="70" t="s">
        <v>9</v>
      </c>
      <c r="BL36" s="70" t="s">
        <v>9</v>
      </c>
      <c r="BM36" s="70"/>
      <c r="BN36" s="70"/>
      <c r="BO36" s="70" t="s">
        <v>9</v>
      </c>
      <c r="BP36" s="70" t="s">
        <v>9</v>
      </c>
      <c r="BQ36" s="70" t="s">
        <v>9</v>
      </c>
      <c r="BR36" s="70"/>
      <c r="BS36" s="70" t="s">
        <v>9</v>
      </c>
      <c r="BT36" s="70" t="s">
        <v>9</v>
      </c>
      <c r="BU36" s="70" t="s">
        <v>9</v>
      </c>
      <c r="BV36" s="70" t="s">
        <v>9</v>
      </c>
      <c r="BW36" s="70"/>
      <c r="BX36" s="70"/>
      <c r="BY36" s="70"/>
      <c r="BZ36" s="70"/>
      <c r="CA36" s="70"/>
      <c r="CB36" s="70"/>
      <c r="CC36" s="70"/>
      <c r="CD36" s="70" t="s">
        <v>9</v>
      </c>
      <c r="CE36" s="70" t="s">
        <v>9</v>
      </c>
      <c r="CF36" s="70"/>
      <c r="CG36" s="70" t="s">
        <v>9</v>
      </c>
      <c r="CH36" s="70" t="s">
        <v>9</v>
      </c>
      <c r="CI36" s="70" t="s">
        <v>9</v>
      </c>
      <c r="CJ36" s="70" t="s">
        <v>9</v>
      </c>
      <c r="CK36" s="70" t="s">
        <v>9</v>
      </c>
      <c r="CL36" s="70"/>
      <c r="CM36" s="70"/>
      <c r="CN36" s="70"/>
      <c r="CO36" s="70" t="s">
        <v>9</v>
      </c>
      <c r="CP36" s="70" t="s">
        <v>9</v>
      </c>
      <c r="CQ36" s="70" t="s">
        <v>9</v>
      </c>
      <c r="CR36" s="70" t="s">
        <v>9</v>
      </c>
      <c r="CS36" s="70" t="s">
        <v>9</v>
      </c>
      <c r="CT36" s="70" t="s">
        <v>9</v>
      </c>
      <c r="CU36" s="70" t="s">
        <v>9</v>
      </c>
      <c r="CV36" s="5" t="s">
        <v>9</v>
      </c>
      <c r="CW36" s="5" t="s">
        <v>9</v>
      </c>
      <c r="CX36" s="5" t="s">
        <v>9</v>
      </c>
      <c r="CY36" s="5" t="s">
        <v>9</v>
      </c>
      <c r="CZ36" s="5" t="s">
        <v>9</v>
      </c>
    </row>
    <row r="37" spans="12:104" x14ac:dyDescent="0.15"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0"/>
      <c r="AT37" s="60"/>
      <c r="AU37" s="60"/>
      <c r="AV37" s="70" t="s">
        <v>9</v>
      </c>
      <c r="AW37" s="70" t="s">
        <v>9</v>
      </c>
      <c r="AX37" s="70" t="s">
        <v>9</v>
      </c>
      <c r="AY37" s="70" t="s">
        <v>9</v>
      </c>
      <c r="AZ37" s="70" t="s">
        <v>9</v>
      </c>
      <c r="BA37" s="70" t="s">
        <v>9</v>
      </c>
      <c r="BB37" s="70" t="s">
        <v>9</v>
      </c>
      <c r="BC37" s="70" t="s">
        <v>9</v>
      </c>
      <c r="BD37" s="70" t="s">
        <v>9</v>
      </c>
      <c r="BE37" s="70" t="s">
        <v>9</v>
      </c>
      <c r="BF37" s="70" t="s">
        <v>9</v>
      </c>
      <c r="BG37" s="70" t="s">
        <v>9</v>
      </c>
      <c r="BH37" s="70" t="s">
        <v>9</v>
      </c>
      <c r="BI37" s="70" t="s">
        <v>9</v>
      </c>
      <c r="BJ37" s="70" t="s">
        <v>9</v>
      </c>
      <c r="BK37" s="70" t="s">
        <v>9</v>
      </c>
      <c r="BL37" s="70" t="s">
        <v>9</v>
      </c>
      <c r="BM37" s="70"/>
      <c r="BN37" s="70"/>
      <c r="BO37" s="70" t="s">
        <v>9</v>
      </c>
      <c r="BP37" s="70" t="s">
        <v>9</v>
      </c>
      <c r="BQ37" s="70" t="s">
        <v>9</v>
      </c>
      <c r="BR37" s="70"/>
      <c r="BS37" s="70" t="s">
        <v>9</v>
      </c>
      <c r="BT37" s="70" t="s">
        <v>9</v>
      </c>
      <c r="BU37" s="70" t="s">
        <v>9</v>
      </c>
      <c r="BV37" s="70" t="s">
        <v>9</v>
      </c>
      <c r="BW37" s="70"/>
      <c r="BX37" s="70"/>
      <c r="BY37" s="70"/>
      <c r="BZ37" s="70"/>
      <c r="CA37" s="70"/>
      <c r="CB37" s="70"/>
      <c r="CC37" s="70"/>
      <c r="CD37" s="70" t="s">
        <v>9</v>
      </c>
      <c r="CE37" s="70" t="s">
        <v>9</v>
      </c>
      <c r="CF37" s="70"/>
      <c r="CG37" s="70" t="s">
        <v>9</v>
      </c>
      <c r="CH37" s="70" t="s">
        <v>9</v>
      </c>
      <c r="CI37" s="70" t="s">
        <v>9</v>
      </c>
      <c r="CJ37" s="70" t="s">
        <v>9</v>
      </c>
      <c r="CK37" s="70" t="s">
        <v>9</v>
      </c>
      <c r="CL37" s="70"/>
      <c r="CM37" s="70"/>
      <c r="CN37" s="70"/>
      <c r="CO37" s="70" t="s">
        <v>9</v>
      </c>
      <c r="CP37" s="70" t="s">
        <v>9</v>
      </c>
      <c r="CQ37" s="70" t="s">
        <v>9</v>
      </c>
      <c r="CR37" s="70" t="s">
        <v>9</v>
      </c>
      <c r="CS37" s="70" t="s">
        <v>9</v>
      </c>
      <c r="CT37" s="70" t="s">
        <v>9</v>
      </c>
      <c r="CU37" s="70" t="s">
        <v>9</v>
      </c>
      <c r="CV37" s="5" t="s">
        <v>9</v>
      </c>
      <c r="CW37" s="5" t="s">
        <v>9</v>
      </c>
      <c r="CX37" s="5" t="s">
        <v>9</v>
      </c>
      <c r="CY37" s="5" t="s">
        <v>9</v>
      </c>
      <c r="CZ37" s="5" t="s">
        <v>9</v>
      </c>
    </row>
    <row r="38" spans="12:104" x14ac:dyDescent="0.15">
      <c r="AV38" s="5" t="s">
        <v>9</v>
      </c>
      <c r="AW38" s="5" t="s">
        <v>9</v>
      </c>
      <c r="AX38" s="5" t="s">
        <v>9</v>
      </c>
      <c r="AY38" s="5" t="s">
        <v>9</v>
      </c>
      <c r="AZ38" s="5" t="s">
        <v>9</v>
      </c>
      <c r="BA38" s="5" t="s">
        <v>9</v>
      </c>
      <c r="BB38" s="5" t="s">
        <v>9</v>
      </c>
      <c r="BC38" s="5" t="s">
        <v>9</v>
      </c>
      <c r="BD38" s="5" t="s">
        <v>9</v>
      </c>
      <c r="BE38" s="5" t="s">
        <v>9</v>
      </c>
      <c r="BF38" s="5" t="s">
        <v>9</v>
      </c>
      <c r="BG38" s="5" t="s">
        <v>9</v>
      </c>
      <c r="BH38" s="5" t="s">
        <v>9</v>
      </c>
      <c r="BI38" s="5" t="s">
        <v>9</v>
      </c>
      <c r="BJ38" s="5" t="s">
        <v>9</v>
      </c>
      <c r="BK38" s="5" t="s">
        <v>9</v>
      </c>
      <c r="BL38" s="5" t="s">
        <v>9</v>
      </c>
      <c r="BM38" s="5"/>
      <c r="BN38" s="5"/>
      <c r="BO38" s="5" t="s">
        <v>9</v>
      </c>
      <c r="BP38" s="5" t="s">
        <v>9</v>
      </c>
      <c r="BQ38" s="5" t="s">
        <v>9</v>
      </c>
      <c r="BR38" s="5"/>
      <c r="BS38" s="5" t="s">
        <v>9</v>
      </c>
      <c r="BT38" s="5" t="s">
        <v>9</v>
      </c>
      <c r="BU38" s="5" t="s">
        <v>9</v>
      </c>
      <c r="BV38" s="5" t="s">
        <v>9</v>
      </c>
      <c r="BW38" s="5"/>
      <c r="BX38" s="5"/>
      <c r="BY38" s="5"/>
      <c r="BZ38" s="5"/>
      <c r="CA38" s="5"/>
      <c r="CB38" s="5"/>
      <c r="CC38" s="5"/>
      <c r="CD38" s="5" t="s">
        <v>9</v>
      </c>
      <c r="CE38" s="5" t="s">
        <v>9</v>
      </c>
      <c r="CF38" s="5"/>
      <c r="CG38" s="5" t="s">
        <v>9</v>
      </c>
      <c r="CH38" s="5" t="s">
        <v>9</v>
      </c>
      <c r="CI38" s="5" t="s">
        <v>9</v>
      </c>
      <c r="CJ38" s="5" t="s">
        <v>9</v>
      </c>
      <c r="CK38" s="5" t="s">
        <v>9</v>
      </c>
      <c r="CL38" s="5"/>
      <c r="CM38" s="5"/>
      <c r="CN38" s="5"/>
      <c r="CO38" s="5" t="s">
        <v>9</v>
      </c>
      <c r="CP38" s="5" t="s">
        <v>9</v>
      </c>
      <c r="CQ38" s="5" t="s">
        <v>9</v>
      </c>
      <c r="CR38" s="5" t="s">
        <v>9</v>
      </c>
      <c r="CS38" s="5" t="s">
        <v>9</v>
      </c>
      <c r="CT38" s="5" t="s">
        <v>9</v>
      </c>
      <c r="CU38" s="5" t="s">
        <v>9</v>
      </c>
      <c r="CV38" s="5" t="s">
        <v>9</v>
      </c>
      <c r="CW38" s="5" t="s">
        <v>9</v>
      </c>
      <c r="CX38" s="5" t="s">
        <v>9</v>
      </c>
      <c r="CY38" s="5" t="s">
        <v>9</v>
      </c>
      <c r="CZ38" s="5" t="s">
        <v>9</v>
      </c>
    </row>
  </sheetData>
  <mergeCells count="29">
    <mergeCell ref="BN2:BR2"/>
    <mergeCell ref="BS16:BV16"/>
    <mergeCell ref="CD2:CF2"/>
    <mergeCell ref="CG2:CH2"/>
    <mergeCell ref="CI2:CK2"/>
    <mergeCell ref="X3:Y3"/>
    <mergeCell ref="Z3:AA3"/>
    <mergeCell ref="AB3:AE3"/>
    <mergeCell ref="AF3:AH3"/>
    <mergeCell ref="AI3:AK3"/>
    <mergeCell ref="AL3:AN3"/>
    <mergeCell ref="AU2:AZ2"/>
    <mergeCell ref="BA2:BC2"/>
    <mergeCell ref="BD2:BI2"/>
    <mergeCell ref="BJ2:BM2"/>
    <mergeCell ref="BS2:BV2"/>
    <mergeCell ref="AU16:AZ16"/>
    <mergeCell ref="BA16:BC16"/>
    <mergeCell ref="BD16:BI16"/>
    <mergeCell ref="BJ16:BM16"/>
    <mergeCell ref="BO16:BR16"/>
    <mergeCell ref="BW16:BY16"/>
    <mergeCell ref="BZ16:CC16"/>
    <mergeCell ref="CL2:CN2"/>
    <mergeCell ref="CD16:CF16"/>
    <mergeCell ref="CG16:CH16"/>
    <mergeCell ref="CI16:CK16"/>
    <mergeCell ref="BW2:BY2"/>
    <mergeCell ref="BZ2:CC2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F3224-F8BB-48CF-A4FA-454B6146CC17}">
  <sheetPr>
    <tabColor rgb="FFFF0000"/>
  </sheetPr>
  <dimension ref="B1:BI80"/>
  <sheetViews>
    <sheetView tabSelected="1" topLeftCell="B1" zoomScale="145" zoomScaleNormal="145" workbookViewId="0">
      <selection activeCell="AA8" sqref="AA8"/>
    </sheetView>
  </sheetViews>
  <sheetFormatPr defaultRowHeight="16.5" x14ac:dyDescent="0.15"/>
  <cols>
    <col min="2" max="2" width="2.85546875" customWidth="1"/>
    <col min="3" max="3" width="1.42578125" customWidth="1"/>
    <col min="4" max="4" width="2.140625" customWidth="1"/>
    <col min="5" max="5" width="1.140625" style="104" customWidth="1"/>
    <col min="6" max="6" width="2.140625" customWidth="1"/>
    <col min="7" max="7" width="1.140625" style="104" customWidth="1"/>
    <col min="8" max="8" width="2.140625" customWidth="1"/>
    <col min="9" max="9" width="1.28515625" customWidth="1"/>
    <col min="10" max="10" width="3.140625" customWidth="1"/>
    <col min="11" max="11" width="1.140625" style="104" customWidth="1"/>
    <col min="12" max="12" width="2.140625" customWidth="1"/>
    <col min="13" max="13" width="1.140625" style="104" customWidth="1"/>
    <col min="14" max="14" width="2.140625" customWidth="1"/>
    <col min="15" max="15" width="1.140625" style="104" customWidth="1"/>
    <col min="16" max="16" width="2.140625" customWidth="1"/>
    <col min="17" max="17" width="1.140625" style="104" customWidth="1"/>
    <col min="18" max="18" width="2.140625" customWidth="1"/>
    <col min="19" max="19" width="3" customWidth="1"/>
    <col min="20" max="20" width="2" customWidth="1"/>
    <col min="21" max="21" width="3" customWidth="1"/>
    <col min="22" max="22" width="1.42578125" customWidth="1"/>
    <col min="23" max="23" width="2.140625" customWidth="1"/>
    <col min="24" max="24" width="1.140625" style="104" customWidth="1"/>
    <col min="25" max="25" width="2.28515625" customWidth="1"/>
    <col min="26" max="26" width="1.140625" style="104" customWidth="1"/>
    <col min="27" max="27" width="2.140625" customWidth="1"/>
    <col min="28" max="28" width="1.42578125" customWidth="1"/>
    <col min="29" max="29" width="3.140625" customWidth="1"/>
    <col min="30" max="30" width="1.140625" style="104" customWidth="1"/>
    <col min="31" max="31" width="2.140625" customWidth="1"/>
    <col min="32" max="32" width="1.140625" style="104" customWidth="1"/>
    <col min="33" max="33" width="2.140625" customWidth="1"/>
    <col min="34" max="34" width="1.140625" style="104" customWidth="1"/>
    <col min="35" max="35" width="2.28515625" customWidth="1"/>
    <col min="36" max="36" width="1.140625" style="104" customWidth="1"/>
    <col min="37" max="37" width="2.140625" customWidth="1"/>
    <col min="38" max="38" width="3.28515625" customWidth="1"/>
    <col min="39" max="39" width="2.140625" customWidth="1"/>
    <col min="40" max="40" width="2.85546875" customWidth="1"/>
    <col min="41" max="41" width="1.42578125" customWidth="1"/>
    <col min="42" max="42" width="2.140625" customWidth="1"/>
    <col min="43" max="43" width="1.140625" style="104" customWidth="1"/>
    <col min="44" max="44" width="2.140625" customWidth="1"/>
    <col min="45" max="45" width="1.140625" style="104" customWidth="1"/>
    <col min="46" max="46" width="2.140625" customWidth="1"/>
    <col min="47" max="47" width="1.28515625" customWidth="1"/>
    <col min="48" max="48" width="3.140625" customWidth="1"/>
    <col min="49" max="49" width="1.140625" style="104" customWidth="1"/>
    <col min="50" max="50" width="2.140625" customWidth="1"/>
    <col min="51" max="51" width="1.140625" style="104" customWidth="1"/>
    <col min="52" max="52" width="2.140625" customWidth="1"/>
    <col min="53" max="53" width="1.140625" style="104" customWidth="1"/>
    <col min="54" max="54" width="2.140625" customWidth="1"/>
    <col min="55" max="55" width="1.140625" style="104" customWidth="1"/>
    <col min="56" max="56" width="2.140625" customWidth="1"/>
    <col min="57" max="58" width="3.140625" customWidth="1"/>
    <col min="59" max="59" width="5.5703125" customWidth="1"/>
    <col min="61" max="61" width="13" customWidth="1"/>
  </cols>
  <sheetData>
    <row r="1" spans="2:61" ht="17.25" thickBot="1" x14ac:dyDescent="0.2"/>
    <row r="2" spans="2:61" ht="25.5" customHeight="1" x14ac:dyDescent="0.15">
      <c r="B2" s="37" t="s">
        <v>18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H2" s="106" t="s">
        <v>30</v>
      </c>
      <c r="BI2" s="107"/>
    </row>
    <row r="3" spans="2:61" ht="18" customHeight="1" thickBot="1" x14ac:dyDescent="0.2">
      <c r="B3" t="s">
        <v>28</v>
      </c>
      <c r="BH3" s="108"/>
      <c r="BI3" s="109"/>
    </row>
    <row r="4" spans="2:61" ht="19.5" customHeight="1" x14ac:dyDescent="0.15">
      <c r="B4">
        <v>1</v>
      </c>
      <c r="C4" t="s">
        <v>15</v>
      </c>
      <c r="U4">
        <f>+B4+1</f>
        <v>2</v>
      </c>
      <c r="V4" t="s">
        <v>15</v>
      </c>
      <c r="AN4">
        <f>+U4+1</f>
        <v>3</v>
      </c>
      <c r="AO4" t="s">
        <v>15</v>
      </c>
    </row>
    <row r="5" spans="2:61" ht="19.5" customHeight="1" x14ac:dyDescent="0.15">
      <c r="D5" s="21"/>
      <c r="F5" s="21"/>
      <c r="H5" s="21"/>
      <c r="I5" s="22"/>
      <c r="J5" s="22"/>
      <c r="K5" s="111"/>
      <c r="L5" s="94"/>
      <c r="M5" s="115"/>
      <c r="N5" s="22"/>
      <c r="O5" s="111"/>
      <c r="P5" s="94"/>
      <c r="Q5" s="114"/>
      <c r="R5" s="101"/>
      <c r="S5" s="22"/>
      <c r="W5" s="21"/>
      <c r="Y5" s="21"/>
      <c r="AA5" s="21"/>
      <c r="AB5" s="22"/>
      <c r="AC5" s="22"/>
      <c r="AD5" s="115"/>
      <c r="AE5" s="93"/>
      <c r="AF5" s="119"/>
      <c r="AG5" s="23"/>
      <c r="AH5" s="117"/>
      <c r="AI5" s="93"/>
      <c r="AJ5" s="114"/>
      <c r="AK5" s="101"/>
      <c r="AL5" s="22"/>
      <c r="AP5" s="21"/>
      <c r="AR5" s="21"/>
      <c r="AT5" s="21"/>
      <c r="AU5" s="22"/>
      <c r="AV5" s="22"/>
      <c r="AW5" s="115"/>
      <c r="AX5" s="93"/>
      <c r="AY5" s="119"/>
      <c r="AZ5" s="23"/>
      <c r="BA5" s="117"/>
      <c r="BB5" s="93"/>
      <c r="BC5" s="114"/>
      <c r="BD5" s="101"/>
      <c r="BE5" s="22"/>
    </row>
    <row r="6" spans="2:61" ht="19.5" customHeight="1" x14ac:dyDescent="0.15">
      <c r="D6" s="24">
        <f ca="1">VLOOKUP(B4,pr,8)</f>
        <v>9</v>
      </c>
      <c r="E6" s="105" t="str">
        <f ca="1">VLOOKUP(B4,pr,33)</f>
        <v xml:space="preserve"> </v>
      </c>
      <c r="F6" s="24">
        <f ca="1">VLOOKUP(B4,pr,9)</f>
        <v>3</v>
      </c>
      <c r="G6" s="105" t="str">
        <f ca="1">VLOOKUP(B4,pr,34)</f>
        <v xml:space="preserve"> </v>
      </c>
      <c r="H6" s="24">
        <f ca="1">VLOOKUP(B4,pr,10)</f>
        <v>0</v>
      </c>
      <c r="I6" s="30" t="s">
        <v>15</v>
      </c>
      <c r="J6" s="21">
        <f ca="1">VLOOKUP(B4,pr,11)</f>
        <v>5</v>
      </c>
      <c r="K6" s="112" t="str">
        <f ca="1">VLOOKUP(B4,pr,35)</f>
        <v xml:space="preserve"> </v>
      </c>
      <c r="L6" s="96">
        <f ca="1">VLOOKUP(B4,pr,12)</f>
        <v>9</v>
      </c>
      <c r="M6" s="105" t="str">
        <f ca="1">VLOOKUP(B4,pr,36)</f>
        <v xml:space="preserve"> </v>
      </c>
      <c r="N6" s="24">
        <f ca="1">VLOOKUP(B4,pr,13)</f>
        <v>5</v>
      </c>
      <c r="O6" s="112" t="str">
        <f ca="1">VLOOKUP(B4,pr,37)</f>
        <v xml:space="preserve"> </v>
      </c>
      <c r="P6" s="99">
        <f ca="1">VLOOKUP(B4,pr,14)</f>
        <v>2</v>
      </c>
      <c r="Q6" s="113"/>
      <c r="R6" s="102" t="str">
        <f ca="1">VLOOKUP(B4,pr,15)</f>
        <v/>
      </c>
      <c r="S6" s="21" t="str">
        <f ca="1">VLOOKUP(B4,pr,16)</f>
        <v/>
      </c>
      <c r="W6" s="24" t="str">
        <f ca="1">VLOOKUP(U4,pr,8)</f>
        <v/>
      </c>
      <c r="X6" s="105" t="str">
        <f ca="1">VLOOKUP(U4,pr,33)</f>
        <v xml:space="preserve"> </v>
      </c>
      <c r="Y6" s="24">
        <f ca="1">VLOOKUP(U4,pr,9)</f>
        <v>7</v>
      </c>
      <c r="Z6" s="105" t="str">
        <f ca="1">VLOOKUP(U4,pr,34)</f>
        <v xml:space="preserve"> </v>
      </c>
      <c r="AA6" s="24">
        <f ca="1">VLOOKUP(U4,pr,10)</f>
        <v>3</v>
      </c>
      <c r="AB6" s="30" t="s">
        <v>15</v>
      </c>
      <c r="AC6" s="21">
        <f ca="1">VLOOKUP(U4,pr,11)</f>
        <v>2</v>
      </c>
      <c r="AD6" s="116" t="str">
        <f ca="1">VLOOKUP(U4,pr,35)</f>
        <v>.</v>
      </c>
      <c r="AE6" s="95">
        <f ca="1">VLOOKUP(U4,pr,12)</f>
        <v>2</v>
      </c>
      <c r="AF6" s="120" t="str">
        <f ca="1">VLOOKUP(U4,pr,36)</f>
        <v xml:space="preserve"> </v>
      </c>
      <c r="AG6" s="25">
        <f ca="1">VLOOKUP(U4,pr,13)</f>
        <v>6</v>
      </c>
      <c r="AH6" s="118" t="str">
        <f ca="1">VLOOKUP(U4,pr,37)</f>
        <v xml:space="preserve"> </v>
      </c>
      <c r="AI6" s="95">
        <f ca="1">VLOOKUP(U4,pr,14)</f>
        <v>3</v>
      </c>
      <c r="AJ6" s="113"/>
      <c r="AK6" s="102" t="str">
        <f ca="1">VLOOKUP(U4,pr,15)</f>
        <v/>
      </c>
      <c r="AL6" s="21" t="str">
        <f ca="1">VLOOKUP(U4,pr,16)</f>
        <v/>
      </c>
      <c r="AP6" s="24">
        <f ca="1">VLOOKUP(AN4,pr,8)</f>
        <v>0</v>
      </c>
      <c r="AQ6" s="105" t="str">
        <f ca="1">VLOOKUP(AN4,pr,33)</f>
        <v>.</v>
      </c>
      <c r="AR6" s="24">
        <f ca="1">VLOOKUP(AN4,pr,9)</f>
        <v>3</v>
      </c>
      <c r="AS6" s="105" t="str">
        <f ca="1">VLOOKUP(AN4,pr,34)</f>
        <v xml:space="preserve"> </v>
      </c>
      <c r="AT6" s="24">
        <f ca="1">VLOOKUP(AN4,pr,10)</f>
        <v>4</v>
      </c>
      <c r="AU6" s="30" t="s">
        <v>15</v>
      </c>
      <c r="AV6" s="21">
        <f ca="1">VLOOKUP(AN4,pr,11)</f>
        <v>1</v>
      </c>
      <c r="AW6" s="116" t="str">
        <f ca="1">VLOOKUP(AN4,pr,35)</f>
        <v>.</v>
      </c>
      <c r="AX6" s="95">
        <f ca="1">VLOOKUP(AN4,pr,12)</f>
        <v>7</v>
      </c>
      <c r="AY6" s="120" t="str">
        <f ca="1">VLOOKUP(AN4,pr,36)</f>
        <v xml:space="preserve"> </v>
      </c>
      <c r="AZ6" s="25">
        <f ca="1">VLOOKUP(AN4,pr,13)</f>
        <v>3</v>
      </c>
      <c r="BA6" s="118" t="str">
        <f ca="1">VLOOKUP(AN4,pr,37)</f>
        <v xml:space="preserve"> </v>
      </c>
      <c r="BB6" s="95">
        <f ca="1">VLOOKUP(AN4,pr,14)</f>
        <v>4</v>
      </c>
      <c r="BC6" s="113"/>
      <c r="BD6" s="102" t="str">
        <f ca="1">VLOOKUP(AN4,pr,15)</f>
        <v/>
      </c>
      <c r="BE6" s="21" t="str">
        <f ca="1">VLOOKUP(AN4,pr,16)</f>
        <v/>
      </c>
    </row>
    <row r="7" spans="2:61" ht="19.5" customHeight="1" x14ac:dyDescent="0.15">
      <c r="D7" s="21"/>
      <c r="F7" s="21"/>
      <c r="H7" s="21"/>
      <c r="I7" s="22"/>
      <c r="J7" s="23"/>
      <c r="K7" s="111"/>
      <c r="L7" s="97"/>
      <c r="M7" s="115"/>
      <c r="N7" s="23"/>
      <c r="O7" s="111"/>
      <c r="P7" s="97"/>
      <c r="Q7" s="111"/>
      <c r="R7" s="101"/>
      <c r="S7" s="22"/>
      <c r="W7" s="21"/>
      <c r="Y7" s="21"/>
      <c r="AA7" s="21"/>
      <c r="AB7" s="22"/>
      <c r="AC7" s="23"/>
      <c r="AD7" s="115"/>
      <c r="AE7" s="93"/>
      <c r="AF7" s="121"/>
      <c r="AG7" s="23"/>
      <c r="AH7" s="115"/>
      <c r="AI7" s="93"/>
      <c r="AJ7" s="111"/>
      <c r="AK7" s="101"/>
      <c r="AL7" s="22"/>
      <c r="AP7" s="21"/>
      <c r="AR7" s="21"/>
      <c r="AT7" s="21"/>
      <c r="AU7" s="22"/>
      <c r="AV7" s="23"/>
      <c r="AW7" s="115"/>
      <c r="AX7" s="93"/>
      <c r="AY7" s="121"/>
      <c r="AZ7" s="23"/>
      <c r="BA7" s="115"/>
      <c r="BB7" s="93"/>
      <c r="BC7" s="111"/>
      <c r="BD7" s="101"/>
      <c r="BE7" s="22"/>
    </row>
    <row r="8" spans="2:61" ht="19.5" customHeight="1" x14ac:dyDescent="0.15">
      <c r="D8" s="21"/>
      <c r="F8" s="21"/>
      <c r="H8" s="21"/>
      <c r="I8" s="21"/>
      <c r="J8" s="21"/>
      <c r="K8" s="113"/>
      <c r="L8" s="99"/>
      <c r="M8" s="118"/>
      <c r="N8" s="24"/>
      <c r="O8" s="113"/>
      <c r="P8" s="99"/>
      <c r="Q8" s="113"/>
      <c r="R8" s="102"/>
      <c r="S8" s="21"/>
      <c r="W8" s="21"/>
      <c r="Y8" s="21"/>
      <c r="AA8" s="21"/>
      <c r="AB8" s="21"/>
      <c r="AC8" s="21"/>
      <c r="AE8" s="98"/>
      <c r="AF8" s="122"/>
      <c r="AG8" s="24"/>
      <c r="AH8" s="118"/>
      <c r="AI8" s="98"/>
      <c r="AJ8" s="113"/>
      <c r="AK8" s="102"/>
      <c r="AL8" s="21"/>
      <c r="AP8" s="21"/>
      <c r="AR8" s="21"/>
      <c r="AT8" s="21"/>
      <c r="AU8" s="21"/>
      <c r="AV8" s="21"/>
      <c r="AX8" s="98"/>
      <c r="AY8" s="122"/>
      <c r="AZ8" s="24"/>
      <c r="BA8" s="118"/>
      <c r="BB8" s="98"/>
      <c r="BC8" s="113"/>
      <c r="BD8" s="102"/>
      <c r="BE8" s="21"/>
    </row>
    <row r="9" spans="2:61" ht="19.5" customHeight="1" x14ac:dyDescent="0.15">
      <c r="D9" s="21"/>
      <c r="F9" s="21"/>
      <c r="H9" s="21"/>
      <c r="I9" s="22"/>
      <c r="J9" s="22"/>
      <c r="K9" s="114"/>
      <c r="L9" s="94"/>
      <c r="M9" s="117"/>
      <c r="N9" s="22"/>
      <c r="O9" s="114"/>
      <c r="P9" s="94"/>
      <c r="Q9" s="114"/>
      <c r="R9" s="101"/>
      <c r="S9" s="22"/>
      <c r="W9" s="21"/>
      <c r="Y9" s="21"/>
      <c r="AA9" s="21"/>
      <c r="AB9" s="22"/>
      <c r="AC9" s="22"/>
      <c r="AD9" s="117"/>
      <c r="AE9" s="100"/>
      <c r="AF9" s="119"/>
      <c r="AG9" s="22"/>
      <c r="AH9" s="117"/>
      <c r="AI9" s="100"/>
      <c r="AJ9" s="114"/>
      <c r="AK9" s="101"/>
      <c r="AL9" s="22"/>
      <c r="AP9" s="21"/>
      <c r="AR9" s="21"/>
      <c r="AT9" s="21"/>
      <c r="AU9" s="22"/>
      <c r="AV9" s="22"/>
      <c r="AW9" s="117"/>
      <c r="AX9" s="100"/>
      <c r="AY9" s="119"/>
      <c r="AZ9" s="22"/>
      <c r="BA9" s="117"/>
      <c r="BB9" s="100"/>
      <c r="BC9" s="114"/>
      <c r="BD9" s="101"/>
      <c r="BE9" s="22"/>
    </row>
    <row r="10" spans="2:61" ht="19.5" customHeight="1" x14ac:dyDescent="0.15">
      <c r="D10" s="21"/>
      <c r="F10" s="21"/>
      <c r="H10" s="21"/>
      <c r="I10" s="21"/>
      <c r="J10" s="21"/>
      <c r="K10" s="113"/>
      <c r="L10" s="99"/>
      <c r="M10" s="118"/>
      <c r="N10" s="24"/>
      <c r="O10" s="113"/>
      <c r="P10" s="99"/>
      <c r="Q10" s="113"/>
      <c r="R10" s="102"/>
      <c r="S10" s="21"/>
      <c r="W10" s="21"/>
      <c r="Y10" s="21"/>
      <c r="AA10" s="21"/>
      <c r="AB10" s="21"/>
      <c r="AC10" s="21"/>
      <c r="AE10" s="98"/>
      <c r="AF10" s="122"/>
      <c r="AG10" s="24"/>
      <c r="AH10" s="118"/>
      <c r="AI10" s="98"/>
      <c r="AJ10" s="113"/>
      <c r="AK10" s="102"/>
      <c r="AL10" s="21"/>
      <c r="AP10" s="21"/>
      <c r="AR10" s="21"/>
      <c r="AT10" s="21"/>
      <c r="AU10" s="21"/>
      <c r="AV10" s="21"/>
      <c r="AX10" s="98"/>
      <c r="AY10" s="122"/>
      <c r="AZ10" s="24"/>
      <c r="BA10" s="118"/>
      <c r="BB10" s="98"/>
      <c r="BC10" s="113"/>
      <c r="BD10" s="102"/>
      <c r="BE10" s="21"/>
    </row>
    <row r="11" spans="2:61" ht="19.5" customHeight="1" x14ac:dyDescent="0.15"/>
    <row r="12" spans="2:61" ht="19.5" customHeight="1" x14ac:dyDescent="0.15"/>
    <row r="13" spans="2:61" ht="19.5" customHeight="1" x14ac:dyDescent="0.15"/>
    <row r="14" spans="2:61" ht="19.5" customHeight="1" x14ac:dyDescent="0.15">
      <c r="B14">
        <f>+B4+3</f>
        <v>4</v>
      </c>
      <c r="C14" t="s">
        <v>15</v>
      </c>
      <c r="U14">
        <f>+B14+1</f>
        <v>5</v>
      </c>
      <c r="V14" t="s">
        <v>15</v>
      </c>
      <c r="AN14">
        <f>+U14+1</f>
        <v>6</v>
      </c>
      <c r="AO14" t="s">
        <v>15</v>
      </c>
    </row>
    <row r="15" spans="2:61" ht="19.5" customHeight="1" x14ac:dyDescent="0.15">
      <c r="D15" s="21"/>
      <c r="F15" s="21"/>
      <c r="H15" s="21"/>
      <c r="I15" s="22"/>
      <c r="J15" s="22"/>
      <c r="K15" s="115"/>
      <c r="L15" s="22"/>
      <c r="M15" s="115"/>
      <c r="N15" s="22"/>
      <c r="O15" s="115"/>
      <c r="P15" s="22"/>
      <c r="Q15" s="117"/>
      <c r="R15" s="22"/>
      <c r="S15" s="22"/>
      <c r="W15" s="21"/>
      <c r="Y15" s="21"/>
      <c r="AA15" s="21"/>
      <c r="AB15" s="22"/>
      <c r="AC15" s="22"/>
      <c r="AD15" s="115"/>
      <c r="AE15" s="22"/>
      <c r="AF15" s="115"/>
      <c r="AG15" s="22"/>
      <c r="AH15" s="115"/>
      <c r="AI15" s="22"/>
      <c r="AJ15" s="117"/>
      <c r="AK15" s="22"/>
      <c r="AL15" s="22"/>
      <c r="AP15" s="21"/>
      <c r="AR15" s="21"/>
      <c r="AT15" s="21"/>
      <c r="AU15" s="22"/>
      <c r="AV15" s="22"/>
      <c r="AW15" s="115"/>
      <c r="AX15" s="22"/>
      <c r="AY15" s="115"/>
      <c r="AZ15" s="22"/>
      <c r="BA15" s="115"/>
      <c r="BB15" s="22"/>
      <c r="BC15" s="117"/>
      <c r="BD15" s="22"/>
      <c r="BE15" s="22"/>
    </row>
    <row r="16" spans="2:61" ht="19.5" customHeight="1" x14ac:dyDescent="0.15">
      <c r="D16" s="24">
        <f ca="1">VLOOKUP(B14,pr,8)</f>
        <v>0</v>
      </c>
      <c r="E16" s="105" t="str">
        <f ca="1">VLOOKUP(B14,pr,33)</f>
        <v>.</v>
      </c>
      <c r="F16" s="24">
        <f ca="1">VLOOKUP(B14,pr,9)</f>
        <v>8</v>
      </c>
      <c r="G16" s="105" t="str">
        <f ca="1">VLOOKUP(B14,pr,34)</f>
        <v xml:space="preserve"> </v>
      </c>
      <c r="H16" s="24">
        <f ca="1">VLOOKUP(B14,pr,10)</f>
        <v>8</v>
      </c>
      <c r="I16" s="30" t="s">
        <v>15</v>
      </c>
      <c r="J16" s="21">
        <f ca="1">VLOOKUP(B14,pr,11)</f>
        <v>2</v>
      </c>
      <c r="K16" s="116" t="str">
        <f ca="1">VLOOKUP(B14,pr,35)</f>
        <v xml:space="preserve"> </v>
      </c>
      <c r="L16" s="27">
        <f ca="1">VLOOKUP(B14,pr,12)</f>
        <v>1</v>
      </c>
      <c r="M16" s="116" t="str">
        <f ca="1">VLOOKUP(B14,pr,36)</f>
        <v xml:space="preserve"> </v>
      </c>
      <c r="N16" s="21">
        <f ca="1">VLOOKUP(B14,pr,13)</f>
        <v>1</v>
      </c>
      <c r="O16" s="116" t="str">
        <f ca="1">VLOOKUP(B14,pr,37)</f>
        <v xml:space="preserve"> </v>
      </c>
      <c r="P16" s="21">
        <f ca="1">VLOOKUP(B14,pr,14)</f>
        <v>2</v>
      </c>
      <c r="R16" s="21" t="str">
        <f ca="1">VLOOKUP(B14,pr,15)</f>
        <v/>
      </c>
      <c r="S16" s="21" t="str">
        <f ca="1">VLOOKUP(B14,pr,16)</f>
        <v/>
      </c>
      <c r="W16" s="24" t="str">
        <f ca="1">VLOOKUP(U14,pr,8)</f>
        <v/>
      </c>
      <c r="X16" s="105" t="str">
        <f ca="1">VLOOKUP(U14,pr,33)</f>
        <v xml:space="preserve"> </v>
      </c>
      <c r="Y16" s="24">
        <f ca="1">VLOOKUP(U14,pr,9)</f>
        <v>2</v>
      </c>
      <c r="Z16" s="105" t="str">
        <f ca="1">VLOOKUP(U14,pr,34)</f>
        <v>.</v>
      </c>
      <c r="AA16" s="24">
        <f ca="1">VLOOKUP(U14,pr,10)</f>
        <v>7</v>
      </c>
      <c r="AB16" s="30" t="s">
        <v>15</v>
      </c>
      <c r="AC16" s="21">
        <f ca="1">VLOOKUP(U14,pr,11)</f>
        <v>1</v>
      </c>
      <c r="AD16" s="116" t="str">
        <f ca="1">VLOOKUP(U14,pr,35)</f>
        <v xml:space="preserve"> </v>
      </c>
      <c r="AE16" s="27">
        <f ca="1">VLOOKUP(U14,pr,12)</f>
        <v>2</v>
      </c>
      <c r="AF16" s="116" t="str">
        <f ca="1">VLOOKUP(U14,pr,36)</f>
        <v>.</v>
      </c>
      <c r="AG16" s="21">
        <f ca="1">VLOOKUP(U14,pr,13)</f>
        <v>1</v>
      </c>
      <c r="AH16" s="116" t="str">
        <f ca="1">VLOOKUP(U14,pr,37)</f>
        <v xml:space="preserve"> </v>
      </c>
      <c r="AI16" s="21">
        <f ca="1">VLOOKUP(U14,pr,14)</f>
        <v>5</v>
      </c>
      <c r="AK16" s="21" t="str">
        <f ca="1">VLOOKUP(U14,pr,15)</f>
        <v/>
      </c>
      <c r="AL16" s="21" t="str">
        <f ca="1">VLOOKUP(U14,pr,16)</f>
        <v/>
      </c>
      <c r="AP16" s="24" t="str">
        <f ca="1">VLOOKUP(AN14,pr,8)</f>
        <v/>
      </c>
      <c r="AQ16" s="105" t="str">
        <f ca="1">VLOOKUP(AN14,pr,33)</f>
        <v xml:space="preserve"> </v>
      </c>
      <c r="AR16" s="24">
        <f ca="1">VLOOKUP(AN14,pr,9)</f>
        <v>8</v>
      </c>
      <c r="AS16" s="105" t="str">
        <f ca="1">VLOOKUP(AN14,pr,34)</f>
        <v xml:space="preserve"> </v>
      </c>
      <c r="AT16" s="24">
        <f ca="1">VLOOKUP(AN14,pr,10)</f>
        <v>2</v>
      </c>
      <c r="AU16" s="30" t="s">
        <v>15</v>
      </c>
      <c r="AV16" s="21">
        <f ca="1">VLOOKUP(AN14,pr,11)</f>
        <v>7</v>
      </c>
      <c r="AW16" s="116" t="str">
        <f ca="1">VLOOKUP(AN14,pr,35)</f>
        <v xml:space="preserve"> </v>
      </c>
      <c r="AX16" s="27">
        <f ca="1">VLOOKUP(AN14,pr,12)</f>
        <v>7</v>
      </c>
      <c r="AY16" s="116" t="str">
        <f ca="1">VLOOKUP(AN14,pr,36)</f>
        <v>.</v>
      </c>
      <c r="AZ16" s="21">
        <f ca="1">VLOOKUP(AN14,pr,13)</f>
        <v>9</v>
      </c>
      <c r="BA16" s="116" t="str">
        <f ca="1">VLOOKUP(AN14,pr,37)</f>
        <v xml:space="preserve"> </v>
      </c>
      <c r="BB16" s="21" t="str">
        <f ca="1">VLOOKUP(AN14,pr,14)</f>
        <v/>
      </c>
      <c r="BD16" s="21" t="str">
        <f ca="1">VLOOKUP(AN14,pr,15)</f>
        <v/>
      </c>
      <c r="BE16" s="21" t="str">
        <f ca="1">VLOOKUP(AN14,pr,16)</f>
        <v/>
      </c>
    </row>
    <row r="17" spans="2:57" ht="19.5" customHeight="1" x14ac:dyDescent="0.15">
      <c r="D17" s="21"/>
      <c r="F17" s="21"/>
      <c r="H17" s="21"/>
      <c r="I17" s="22"/>
      <c r="J17" s="23"/>
      <c r="K17" s="115"/>
      <c r="L17" s="23"/>
      <c r="M17" s="115"/>
      <c r="N17" s="23"/>
      <c r="O17" s="115"/>
      <c r="P17" s="23"/>
      <c r="Q17" s="115"/>
      <c r="R17" s="22"/>
      <c r="S17" s="22"/>
      <c r="W17" s="21"/>
      <c r="Y17" s="21"/>
      <c r="AA17" s="21"/>
      <c r="AB17" s="22"/>
      <c r="AC17" s="23"/>
      <c r="AD17" s="115"/>
      <c r="AE17" s="23"/>
      <c r="AF17" s="115"/>
      <c r="AG17" s="23"/>
      <c r="AH17" s="115"/>
      <c r="AI17" s="23"/>
      <c r="AJ17" s="115"/>
      <c r="AK17" s="22"/>
      <c r="AL17" s="22"/>
      <c r="AP17" s="21"/>
      <c r="AR17" s="21"/>
      <c r="AT17" s="21"/>
      <c r="AU17" s="22"/>
      <c r="AV17" s="23"/>
      <c r="AW17" s="115"/>
      <c r="AX17" s="23"/>
      <c r="AY17" s="115"/>
      <c r="AZ17" s="23"/>
      <c r="BA17" s="115"/>
      <c r="BB17" s="23"/>
      <c r="BC17" s="115"/>
      <c r="BD17" s="22"/>
      <c r="BE17" s="22"/>
    </row>
    <row r="18" spans="2:57" ht="19.5" customHeight="1" x14ac:dyDescent="0.15">
      <c r="D18" s="21"/>
      <c r="F18" s="21"/>
      <c r="H18" s="21"/>
      <c r="I18" s="21"/>
      <c r="J18" s="21"/>
      <c r="L18" s="21"/>
      <c r="N18" s="21"/>
      <c r="P18" s="21"/>
      <c r="R18" s="21"/>
      <c r="S18" s="21"/>
      <c r="W18" s="21"/>
      <c r="Y18" s="21"/>
      <c r="AA18" s="21"/>
      <c r="AB18" s="21"/>
      <c r="AC18" s="21"/>
      <c r="AE18" s="21"/>
      <c r="AG18" s="21"/>
      <c r="AI18" s="21"/>
      <c r="AK18" s="21"/>
      <c r="AL18" s="21"/>
      <c r="AP18" s="21"/>
      <c r="AR18" s="21"/>
      <c r="AT18" s="21"/>
      <c r="AU18" s="21"/>
      <c r="AV18" s="21"/>
      <c r="AX18" s="21"/>
      <c r="AZ18" s="21"/>
      <c r="BB18" s="21"/>
      <c r="BD18" s="21"/>
      <c r="BE18" s="21"/>
    </row>
    <row r="19" spans="2:57" ht="19.5" customHeight="1" x14ac:dyDescent="0.15">
      <c r="D19" s="21"/>
      <c r="F19" s="21"/>
      <c r="H19" s="21"/>
      <c r="I19" s="22"/>
      <c r="J19" s="22"/>
      <c r="K19" s="117"/>
      <c r="L19" s="22"/>
      <c r="M19" s="117"/>
      <c r="N19" s="22"/>
      <c r="O19" s="117"/>
      <c r="P19" s="22"/>
      <c r="Q19" s="117"/>
      <c r="R19" s="22"/>
      <c r="S19" s="22"/>
      <c r="W19" s="21"/>
      <c r="Y19" s="21"/>
      <c r="AA19" s="21"/>
      <c r="AB19" s="22"/>
      <c r="AC19" s="22"/>
      <c r="AD19" s="117"/>
      <c r="AE19" s="22"/>
      <c r="AF19" s="117"/>
      <c r="AG19" s="22"/>
      <c r="AH19" s="117"/>
      <c r="AI19" s="22"/>
      <c r="AJ19" s="117"/>
      <c r="AK19" s="22"/>
      <c r="AL19" s="22"/>
      <c r="AP19" s="21"/>
      <c r="AR19" s="21"/>
      <c r="AT19" s="21"/>
      <c r="AU19" s="22"/>
      <c r="AV19" s="22"/>
      <c r="AW19" s="117"/>
      <c r="AX19" s="22"/>
      <c r="AY19" s="117"/>
      <c r="AZ19" s="22"/>
      <c r="BA19" s="117"/>
      <c r="BB19" s="22"/>
      <c r="BC19" s="117"/>
      <c r="BD19" s="22"/>
      <c r="BE19" s="22"/>
    </row>
    <row r="20" spans="2:57" ht="19.5" customHeight="1" x14ac:dyDescent="0.15">
      <c r="D20" s="21"/>
      <c r="F20" s="21"/>
      <c r="H20" s="21"/>
      <c r="I20" s="21"/>
      <c r="J20" s="21"/>
      <c r="L20" s="21"/>
      <c r="N20" s="21"/>
      <c r="P20" s="21"/>
      <c r="R20" s="21"/>
      <c r="S20" s="21"/>
      <c r="W20" s="21"/>
      <c r="Y20" s="21"/>
      <c r="AA20" s="21"/>
      <c r="AB20" s="21"/>
      <c r="AC20" s="21"/>
      <c r="AE20" s="21"/>
      <c r="AG20" s="21"/>
      <c r="AI20" s="21"/>
      <c r="AK20" s="21"/>
      <c r="AL20" s="21"/>
      <c r="AP20" s="21"/>
      <c r="AR20" s="21"/>
      <c r="AT20" s="21"/>
      <c r="AU20" s="21"/>
      <c r="AV20" s="21"/>
      <c r="AX20" s="21"/>
      <c r="AZ20" s="21"/>
      <c r="BB20" s="21"/>
      <c r="BD20" s="21"/>
      <c r="BE20" s="21"/>
    </row>
    <row r="21" spans="2:57" ht="19.5" customHeight="1" x14ac:dyDescent="0.15">
      <c r="D21" s="21"/>
      <c r="F21" s="21"/>
      <c r="H21" s="21"/>
      <c r="I21" s="21"/>
      <c r="J21" s="21"/>
      <c r="L21" s="21"/>
      <c r="N21" s="21"/>
      <c r="P21" s="21"/>
      <c r="R21" s="21"/>
      <c r="S21" s="21"/>
      <c r="W21" s="21"/>
      <c r="Y21" s="21"/>
      <c r="AA21" s="21"/>
      <c r="AB21" s="21"/>
      <c r="AC21" s="21"/>
      <c r="AE21" s="21"/>
      <c r="AG21" s="21"/>
      <c r="AI21" s="21"/>
      <c r="AK21" s="21"/>
      <c r="AL21" s="21"/>
      <c r="AP21" s="21"/>
      <c r="AR21" s="21"/>
      <c r="AT21" s="21"/>
      <c r="AU21" s="21"/>
      <c r="AV21" s="21"/>
      <c r="AX21" s="21"/>
      <c r="AZ21" s="21"/>
      <c r="BB21" s="21"/>
      <c r="BD21" s="21"/>
      <c r="BE21" s="21"/>
    </row>
    <row r="22" spans="2:57" ht="19.5" customHeight="1" x14ac:dyDescent="0.15"/>
    <row r="23" spans="2:57" ht="19.5" customHeight="1" x14ac:dyDescent="0.15"/>
    <row r="24" spans="2:57" ht="19.5" customHeight="1" x14ac:dyDescent="0.15">
      <c r="B24">
        <f>+B14+3</f>
        <v>7</v>
      </c>
      <c r="C24" t="s">
        <v>15</v>
      </c>
      <c r="U24">
        <f>+B24+1</f>
        <v>8</v>
      </c>
      <c r="V24" t="s">
        <v>15</v>
      </c>
      <c r="AN24">
        <f>+U24+1</f>
        <v>9</v>
      </c>
      <c r="AO24" t="s">
        <v>15</v>
      </c>
    </row>
    <row r="25" spans="2:57" ht="19.5" customHeight="1" x14ac:dyDescent="0.15">
      <c r="D25" s="21"/>
      <c r="F25" s="21"/>
      <c r="H25" s="21"/>
      <c r="I25" s="22"/>
      <c r="J25" s="22"/>
      <c r="K25" s="115"/>
      <c r="L25" s="22"/>
      <c r="M25" s="115"/>
      <c r="N25" s="22"/>
      <c r="O25" s="115"/>
      <c r="P25" s="22"/>
      <c r="Q25" s="117"/>
      <c r="R25" s="22"/>
      <c r="S25" s="22"/>
      <c r="W25" s="21"/>
      <c r="Y25" s="21"/>
      <c r="AA25" s="21"/>
      <c r="AB25" s="22"/>
      <c r="AC25" s="22"/>
      <c r="AD25" s="115"/>
      <c r="AE25" s="22"/>
      <c r="AF25" s="115"/>
      <c r="AG25" s="22"/>
      <c r="AH25" s="115"/>
      <c r="AI25" s="22"/>
      <c r="AJ25" s="117"/>
      <c r="AK25" s="22"/>
      <c r="AL25" s="22"/>
      <c r="AP25" s="21"/>
      <c r="AR25" s="21"/>
      <c r="AT25" s="21"/>
      <c r="AU25" s="22"/>
      <c r="AV25" s="22"/>
      <c r="AW25" s="115"/>
      <c r="AX25" s="22"/>
      <c r="AY25" s="115"/>
      <c r="AZ25" s="22"/>
      <c r="BA25" s="115"/>
      <c r="BB25" s="22"/>
      <c r="BC25" s="117"/>
      <c r="BD25" s="22"/>
      <c r="BE25" s="22"/>
    </row>
    <row r="26" spans="2:57" ht="19.5" customHeight="1" x14ac:dyDescent="0.15">
      <c r="D26" s="24">
        <f ca="1">VLOOKUP(B24,pr,8)</f>
        <v>4</v>
      </c>
      <c r="E26" s="105" t="str">
        <f ca="1">VLOOKUP(B24,pr,33)</f>
        <v xml:space="preserve"> </v>
      </c>
      <c r="F26" s="24">
        <f ca="1">VLOOKUP(B24,pr,9)</f>
        <v>4</v>
      </c>
      <c r="G26" s="105" t="str">
        <f ca="1">VLOOKUP(B24,pr,34)</f>
        <v xml:space="preserve"> </v>
      </c>
      <c r="H26" s="24">
        <f ca="1">VLOOKUP(B24,pr,10)</f>
        <v>0</v>
      </c>
      <c r="I26" s="30" t="s">
        <v>15</v>
      </c>
      <c r="J26" s="21">
        <f ca="1">VLOOKUP(B24,pr,11)</f>
        <v>4</v>
      </c>
      <c r="K26" s="116" t="str">
        <f ca="1">VLOOKUP(B24,pr,35)</f>
        <v xml:space="preserve"> </v>
      </c>
      <c r="L26" s="27">
        <f ca="1">VLOOKUP(B24,pr,12)</f>
        <v>2</v>
      </c>
      <c r="M26" s="116" t="str">
        <f ca="1">VLOOKUP(B24,pr,36)</f>
        <v xml:space="preserve"> </v>
      </c>
      <c r="N26" s="21">
        <f ca="1">VLOOKUP(B24,pr,13)</f>
        <v>6</v>
      </c>
      <c r="O26" s="116" t="str">
        <f ca="1">VLOOKUP(B24,pr,37)</f>
        <v>.</v>
      </c>
      <c r="P26" s="21">
        <f ca="1">VLOOKUP(B24,pr,14)</f>
        <v>8</v>
      </c>
      <c r="R26" s="21" t="str">
        <f ca="1">VLOOKUP(B24,pr,15)</f>
        <v/>
      </c>
      <c r="S26" s="21" t="str">
        <f ca="1">VLOOKUP(B24,pr,16)</f>
        <v/>
      </c>
      <c r="W26" s="24">
        <f ca="1">VLOOKUP(U24,pr,8)</f>
        <v>0</v>
      </c>
      <c r="X26" s="105" t="str">
        <f ca="1">VLOOKUP(U24,pr,33)</f>
        <v>.</v>
      </c>
      <c r="Y26" s="24">
        <f ca="1">VLOOKUP(U24,pr,9)</f>
        <v>6</v>
      </c>
      <c r="Z26" s="105" t="str">
        <f ca="1">VLOOKUP(U24,pr,34)</f>
        <v xml:space="preserve"> </v>
      </c>
      <c r="AA26" s="24">
        <f ca="1">VLOOKUP(U24,pr,10)</f>
        <v>7</v>
      </c>
      <c r="AB26" s="30" t="s">
        <v>15</v>
      </c>
      <c r="AC26" s="21">
        <f ca="1">VLOOKUP(U24,pr,11)</f>
        <v>2</v>
      </c>
      <c r="AD26" s="116" t="str">
        <f ca="1">VLOOKUP(U24,pr,35)</f>
        <v xml:space="preserve"> </v>
      </c>
      <c r="AE26" s="27">
        <f ca="1">VLOOKUP(U24,pr,12)</f>
        <v>2</v>
      </c>
      <c r="AF26" s="116" t="str">
        <f ca="1">VLOOKUP(U24,pr,36)</f>
        <v xml:space="preserve"> </v>
      </c>
      <c r="AG26" s="21">
        <f ca="1">VLOOKUP(U24,pr,13)</f>
        <v>1</v>
      </c>
      <c r="AH26" s="116" t="str">
        <f ca="1">VLOOKUP(U24,pr,37)</f>
        <v>.</v>
      </c>
      <c r="AI26" s="21">
        <f ca="1">VLOOKUP(U24,pr,14)</f>
        <v>1</v>
      </c>
      <c r="AK26" s="21" t="str">
        <f ca="1">VLOOKUP(U24,pr,15)</f>
        <v/>
      </c>
      <c r="AL26" s="21" t="str">
        <f ca="1">VLOOKUP(U24,pr,16)</f>
        <v/>
      </c>
      <c r="AP26" s="24" t="str">
        <f ca="1">VLOOKUP(AN24,pr,8)</f>
        <v/>
      </c>
      <c r="AQ26" s="105" t="str">
        <f ca="1">VLOOKUP(AN24,pr,33)</f>
        <v xml:space="preserve"> </v>
      </c>
      <c r="AR26" s="24">
        <f ca="1">VLOOKUP(AN24,pr,9)</f>
        <v>8</v>
      </c>
      <c r="AS26" s="105" t="str">
        <f ca="1">VLOOKUP(AN24,pr,34)</f>
        <v>.</v>
      </c>
      <c r="AT26" s="24">
        <f ca="1">VLOOKUP(AN24,pr,10)</f>
        <v>2</v>
      </c>
      <c r="AU26" s="30" t="s">
        <v>15</v>
      </c>
      <c r="AV26" s="21">
        <f ca="1">VLOOKUP(AN24,pr,11)</f>
        <v>2</v>
      </c>
      <c r="AW26" s="116" t="str">
        <f ca="1">VLOOKUP(AN24,pr,35)</f>
        <v xml:space="preserve"> </v>
      </c>
      <c r="AX26" s="27">
        <f ca="1">VLOOKUP(AN24,pr,12)</f>
        <v>7</v>
      </c>
      <c r="AY26" s="116" t="str">
        <f ca="1">VLOOKUP(AN24,pr,36)</f>
        <v xml:space="preserve"> </v>
      </c>
      <c r="AZ26" s="21">
        <f ca="1">VLOOKUP(AN24,pr,13)</f>
        <v>8</v>
      </c>
      <c r="BA26" s="116" t="str">
        <f ca="1">VLOOKUP(AN24,pr,37)</f>
        <v>.</v>
      </c>
      <c r="BB26" s="21">
        <f ca="1">VLOOKUP(AN24,pr,14)</f>
        <v>8</v>
      </c>
      <c r="BD26" s="21" t="str">
        <f ca="1">VLOOKUP(AN24,pr,15)</f>
        <v/>
      </c>
      <c r="BE26" s="21" t="str">
        <f ca="1">VLOOKUP(AN24,pr,16)</f>
        <v/>
      </c>
    </row>
    <row r="27" spans="2:57" ht="19.5" customHeight="1" x14ac:dyDescent="0.15">
      <c r="D27" s="21"/>
      <c r="F27" s="21"/>
      <c r="H27" s="21"/>
      <c r="I27" s="22"/>
      <c r="J27" s="23"/>
      <c r="K27" s="115"/>
      <c r="L27" s="23"/>
      <c r="M27" s="115"/>
      <c r="N27" s="23"/>
      <c r="O27" s="115"/>
      <c r="P27" s="23"/>
      <c r="Q27" s="115"/>
      <c r="R27" s="22"/>
      <c r="S27" s="22"/>
      <c r="W27" s="21"/>
      <c r="Y27" s="21"/>
      <c r="AA27" s="21"/>
      <c r="AB27" s="22"/>
      <c r="AC27" s="23"/>
      <c r="AD27" s="115"/>
      <c r="AE27" s="23"/>
      <c r="AF27" s="115"/>
      <c r="AG27" s="23"/>
      <c r="AH27" s="115"/>
      <c r="AI27" s="23"/>
      <c r="AJ27" s="115"/>
      <c r="AK27" s="22"/>
      <c r="AL27" s="22"/>
      <c r="AP27" s="21"/>
      <c r="AR27" s="21"/>
      <c r="AT27" s="21"/>
      <c r="AU27" s="22"/>
      <c r="AV27" s="23"/>
      <c r="AW27" s="115"/>
      <c r="AX27" s="23"/>
      <c r="AY27" s="115"/>
      <c r="AZ27" s="23"/>
      <c r="BA27" s="115"/>
      <c r="BB27" s="23"/>
      <c r="BC27" s="115"/>
      <c r="BD27" s="22"/>
      <c r="BE27" s="22"/>
    </row>
    <row r="28" spans="2:57" ht="19.5" customHeight="1" x14ac:dyDescent="0.15">
      <c r="D28" s="21"/>
      <c r="F28" s="21"/>
      <c r="H28" s="21"/>
      <c r="I28" s="21"/>
      <c r="J28" s="21"/>
      <c r="L28" s="21"/>
      <c r="N28" s="21"/>
      <c r="P28" s="21"/>
      <c r="R28" s="21"/>
      <c r="S28" s="21"/>
      <c r="W28" s="21"/>
      <c r="Y28" s="21"/>
      <c r="AA28" s="21"/>
      <c r="AB28" s="21"/>
      <c r="AC28" s="21"/>
      <c r="AE28" s="21"/>
      <c r="AG28" s="21"/>
      <c r="AI28" s="21"/>
      <c r="AK28" s="21"/>
      <c r="AL28" s="21"/>
      <c r="AP28" s="21"/>
      <c r="AR28" s="21"/>
      <c r="AT28" s="21"/>
      <c r="AU28" s="21"/>
      <c r="AV28" s="21"/>
      <c r="AX28" s="21"/>
      <c r="AZ28" s="21"/>
      <c r="BB28" s="21"/>
      <c r="BD28" s="21"/>
      <c r="BE28" s="21"/>
    </row>
    <row r="29" spans="2:57" ht="19.5" customHeight="1" x14ac:dyDescent="0.15">
      <c r="D29" s="21"/>
      <c r="F29" s="21"/>
      <c r="H29" s="21"/>
      <c r="I29" s="22"/>
      <c r="J29" s="22"/>
      <c r="K29" s="117"/>
      <c r="L29" s="22"/>
      <c r="M29" s="117"/>
      <c r="N29" s="22"/>
      <c r="O29" s="117"/>
      <c r="P29" s="22"/>
      <c r="Q29" s="117"/>
      <c r="R29" s="22"/>
      <c r="S29" s="22"/>
      <c r="W29" s="21"/>
      <c r="Y29" s="21"/>
      <c r="AA29" s="21"/>
      <c r="AB29" s="22"/>
      <c r="AC29" s="22"/>
      <c r="AD29" s="117"/>
      <c r="AE29" s="22"/>
      <c r="AF29" s="117"/>
      <c r="AG29" s="22"/>
      <c r="AH29" s="117"/>
      <c r="AI29" s="22"/>
      <c r="AJ29" s="117"/>
      <c r="AK29" s="22"/>
      <c r="AL29" s="22"/>
      <c r="AP29" s="21"/>
      <c r="AR29" s="21"/>
      <c r="AT29" s="21"/>
      <c r="AU29" s="22"/>
      <c r="AV29" s="22"/>
      <c r="AW29" s="117"/>
      <c r="AX29" s="22"/>
      <c r="AY29" s="117"/>
      <c r="AZ29" s="22"/>
      <c r="BA29" s="117"/>
      <c r="BB29" s="22"/>
      <c r="BC29" s="117"/>
      <c r="BD29" s="22"/>
      <c r="BE29" s="22"/>
    </row>
    <row r="30" spans="2:57" ht="19.5" customHeight="1" x14ac:dyDescent="0.15">
      <c r="D30" s="21"/>
      <c r="F30" s="21"/>
      <c r="H30" s="21"/>
      <c r="I30" s="21"/>
      <c r="J30" s="21"/>
      <c r="L30" s="21"/>
      <c r="N30" s="21"/>
      <c r="P30" s="21"/>
      <c r="R30" s="21"/>
      <c r="S30" s="21"/>
      <c r="W30" s="21"/>
      <c r="Y30" s="21"/>
      <c r="AA30" s="21"/>
      <c r="AB30" s="21"/>
      <c r="AC30" s="21"/>
      <c r="AE30" s="21"/>
      <c r="AG30" s="21"/>
      <c r="AI30" s="21"/>
      <c r="AK30" s="21"/>
      <c r="AL30" s="21"/>
      <c r="AP30" s="21"/>
      <c r="AR30" s="21"/>
      <c r="AT30" s="21"/>
      <c r="AU30" s="21"/>
      <c r="AV30" s="21"/>
      <c r="AX30" s="21"/>
      <c r="AZ30" s="21"/>
      <c r="BB30" s="21"/>
      <c r="BD30" s="21"/>
      <c r="BE30" s="21"/>
    </row>
    <row r="31" spans="2:57" ht="19.5" customHeight="1" x14ac:dyDescent="0.15"/>
    <row r="32" spans="2:57" ht="19.5" customHeight="1" x14ac:dyDescent="0.15"/>
    <row r="33" spans="2:58" ht="19.5" customHeight="1" x14ac:dyDescent="0.15"/>
    <row r="34" spans="2:58" ht="19.5" customHeight="1" x14ac:dyDescent="0.15">
      <c r="B34">
        <f>+B24+3</f>
        <v>10</v>
      </c>
      <c r="C34" t="s">
        <v>15</v>
      </c>
      <c r="U34">
        <f>+B34+1</f>
        <v>11</v>
      </c>
      <c r="V34" t="s">
        <v>15</v>
      </c>
      <c r="AN34">
        <f>+U34+1</f>
        <v>12</v>
      </c>
      <c r="AO34" t="s">
        <v>15</v>
      </c>
    </row>
    <row r="35" spans="2:58" ht="19.5" customHeight="1" x14ac:dyDescent="0.15">
      <c r="D35" s="21"/>
      <c r="F35" s="21"/>
      <c r="H35" s="21"/>
      <c r="I35" s="22"/>
      <c r="J35" s="22"/>
      <c r="K35" s="115"/>
      <c r="L35" s="22"/>
      <c r="M35" s="115"/>
      <c r="N35" s="22"/>
      <c r="O35" s="115"/>
      <c r="P35" s="22"/>
      <c r="Q35" s="117"/>
      <c r="R35" s="22"/>
      <c r="S35" s="22"/>
      <c r="W35" s="21"/>
      <c r="Y35" s="21"/>
      <c r="AA35" s="21"/>
      <c r="AB35" s="22"/>
      <c r="AC35" s="22"/>
      <c r="AD35" s="115"/>
      <c r="AE35" s="22"/>
      <c r="AF35" s="115"/>
      <c r="AG35" s="22"/>
      <c r="AH35" s="115"/>
      <c r="AI35" s="22"/>
      <c r="AJ35" s="117"/>
      <c r="AK35" s="22"/>
      <c r="AL35" s="22"/>
      <c r="AP35" s="21"/>
      <c r="AR35" s="21"/>
      <c r="AT35" s="21"/>
      <c r="AU35" s="22"/>
      <c r="AV35" s="22"/>
      <c r="AW35" s="115"/>
      <c r="AX35" s="22"/>
      <c r="AY35" s="115"/>
      <c r="AZ35" s="22"/>
      <c r="BA35" s="115"/>
      <c r="BB35" s="22"/>
      <c r="BC35" s="117"/>
      <c r="BD35" s="22"/>
      <c r="BE35" s="22"/>
    </row>
    <row r="36" spans="2:58" ht="19.5" customHeight="1" x14ac:dyDescent="0.15">
      <c r="D36" s="24" t="str">
        <f ca="1">VLOOKUP(B34,pr,8)</f>
        <v/>
      </c>
      <c r="E36" s="105" t="str">
        <f ca="1">VLOOKUP(B34,pr,33)</f>
        <v xml:space="preserve"> </v>
      </c>
      <c r="F36" s="24">
        <f ca="1">VLOOKUP(B34,pr,9)</f>
        <v>2</v>
      </c>
      <c r="G36" s="105" t="str">
        <f ca="1">VLOOKUP(B34,pr,34)</f>
        <v>.</v>
      </c>
      <c r="H36" s="24">
        <f ca="1">VLOOKUP(B34,pr,10)</f>
        <v>9</v>
      </c>
      <c r="I36" s="30" t="s">
        <v>15</v>
      </c>
      <c r="J36" s="21">
        <f ca="1">VLOOKUP(B34,pr,11)</f>
        <v>2</v>
      </c>
      <c r="K36" s="116" t="str">
        <f ca="1">VLOOKUP(B34,pr,35)</f>
        <v xml:space="preserve"> </v>
      </c>
      <c r="L36" s="27">
        <f ca="1">VLOOKUP(B34,pr,12)</f>
        <v>7</v>
      </c>
      <c r="M36" s="116" t="str">
        <f ca="1">VLOOKUP(B34,pr,36)</f>
        <v xml:space="preserve"> </v>
      </c>
      <c r="N36" s="21">
        <f ca="1">VLOOKUP(B34,pr,13)</f>
        <v>5</v>
      </c>
      <c r="O36" s="116" t="str">
        <f ca="1">VLOOKUP(B34,pr,37)</f>
        <v xml:space="preserve"> </v>
      </c>
      <c r="P36" s="21">
        <f ca="1">VLOOKUP(B34,pr,14)</f>
        <v>5</v>
      </c>
      <c r="R36" s="21" t="str">
        <f ca="1">VLOOKUP(B34,pr,15)</f>
        <v/>
      </c>
      <c r="S36" s="21" t="str">
        <f ca="1">VLOOKUP(B34,pr,16)</f>
        <v/>
      </c>
      <c r="W36" s="24" t="str">
        <f ca="1">VLOOKUP(U34,pr,8)</f>
        <v/>
      </c>
      <c r="X36" s="105" t="str">
        <f ca="1">VLOOKUP(U34,pr,33)</f>
        <v xml:space="preserve"> </v>
      </c>
      <c r="Y36" s="24">
        <f ca="1">VLOOKUP(U34,pr,9)</f>
        <v>5</v>
      </c>
      <c r="Z36" s="105" t="str">
        <f ca="1">VLOOKUP(U34,pr,34)</f>
        <v>.</v>
      </c>
      <c r="AA36" s="24">
        <f ca="1">VLOOKUP(U34,pr,10)</f>
        <v>6</v>
      </c>
      <c r="AB36" s="30" t="s">
        <v>15</v>
      </c>
      <c r="AC36" s="21">
        <f ca="1">VLOOKUP(U34,pr,11)</f>
        <v>1</v>
      </c>
      <c r="AD36" s="116" t="str">
        <f ca="1">VLOOKUP(U34,pr,35)</f>
        <v>.</v>
      </c>
      <c r="AE36" s="27">
        <f ca="1">VLOOKUP(U34,pr,12)</f>
        <v>7</v>
      </c>
      <c r="AF36" s="116" t="str">
        <f ca="1">VLOOKUP(U34,pr,36)</f>
        <v xml:space="preserve"> </v>
      </c>
      <c r="AG36" s="21">
        <f ca="1">VLOOKUP(U34,pr,13)</f>
        <v>9</v>
      </c>
      <c r="AH36" s="116" t="str">
        <f ca="1">VLOOKUP(U34,pr,37)</f>
        <v xml:space="preserve"> </v>
      </c>
      <c r="AI36" s="21">
        <f ca="1">VLOOKUP(U34,pr,14)</f>
        <v>2</v>
      </c>
      <c r="AK36" s="21" t="str">
        <f ca="1">VLOOKUP(U34,pr,15)</f>
        <v/>
      </c>
      <c r="AL36" s="21" t="str">
        <f ca="1">VLOOKUP(U34,pr,16)</f>
        <v/>
      </c>
      <c r="AP36" s="24" t="str">
        <f ca="1">VLOOKUP(AN34,pr,8)</f>
        <v/>
      </c>
      <c r="AQ36" s="105" t="str">
        <f ca="1">VLOOKUP(AN34,pr,33)</f>
        <v xml:space="preserve"> </v>
      </c>
      <c r="AR36" s="24">
        <f ca="1">VLOOKUP(AN34,pr,9)</f>
        <v>3</v>
      </c>
      <c r="AS36" s="105" t="str">
        <f ca="1">VLOOKUP(AN34,pr,34)</f>
        <v xml:space="preserve"> </v>
      </c>
      <c r="AT36" s="24">
        <f ca="1">VLOOKUP(AN34,pr,10)</f>
        <v>8</v>
      </c>
      <c r="AU36" s="30" t="s">
        <v>15</v>
      </c>
      <c r="AV36" s="21">
        <f ca="1">VLOOKUP(AN34,pr,11)</f>
        <v>1</v>
      </c>
      <c r="AW36" s="116" t="str">
        <f ca="1">VLOOKUP(AN34,pr,35)</f>
        <v xml:space="preserve"> </v>
      </c>
      <c r="AX36" s="27">
        <f ca="1">VLOOKUP(AN34,pr,12)</f>
        <v>7</v>
      </c>
      <c r="AY36" s="116" t="str">
        <f ca="1">VLOOKUP(AN34,pr,36)</f>
        <v xml:space="preserve"> </v>
      </c>
      <c r="AZ36" s="21">
        <f ca="1">VLOOKUP(AN34,pr,13)</f>
        <v>4</v>
      </c>
      <c r="BA36" s="116" t="str">
        <f ca="1">VLOOKUP(AN34,pr,37)</f>
        <v>.</v>
      </c>
      <c r="BB36" s="21">
        <f ca="1">VLOOKUP(AN34,pr,14)</f>
        <v>8</v>
      </c>
      <c r="BD36" s="21" t="str">
        <f ca="1">VLOOKUP(AN34,pr,15)</f>
        <v/>
      </c>
      <c r="BE36" s="21" t="str">
        <f ca="1">VLOOKUP(AN34,pr,16)</f>
        <v/>
      </c>
    </row>
    <row r="37" spans="2:58" ht="19.5" customHeight="1" x14ac:dyDescent="0.15">
      <c r="D37" s="21"/>
      <c r="F37" s="21"/>
      <c r="H37" s="21"/>
      <c r="I37" s="22"/>
      <c r="J37" s="23"/>
      <c r="K37" s="115"/>
      <c r="L37" s="23"/>
      <c r="M37" s="115"/>
      <c r="N37" s="23"/>
      <c r="O37" s="115"/>
      <c r="P37" s="23"/>
      <c r="Q37" s="115"/>
      <c r="R37" s="22"/>
      <c r="S37" s="22"/>
      <c r="W37" s="21"/>
      <c r="Y37" s="21"/>
      <c r="AA37" s="21"/>
      <c r="AB37" s="22"/>
      <c r="AC37" s="23"/>
      <c r="AD37" s="115"/>
      <c r="AE37" s="23"/>
      <c r="AF37" s="115"/>
      <c r="AG37" s="23"/>
      <c r="AH37" s="115"/>
      <c r="AI37" s="23"/>
      <c r="AJ37" s="115"/>
      <c r="AK37" s="22"/>
      <c r="AL37" s="22"/>
      <c r="AP37" s="21"/>
      <c r="AR37" s="21"/>
      <c r="AT37" s="21"/>
      <c r="AU37" s="22"/>
      <c r="AV37" s="23"/>
      <c r="AW37" s="115"/>
      <c r="AX37" s="23"/>
      <c r="AY37" s="115"/>
      <c r="AZ37" s="23"/>
      <c r="BA37" s="115"/>
      <c r="BB37" s="23"/>
      <c r="BC37" s="115"/>
      <c r="BD37" s="22"/>
      <c r="BE37" s="22"/>
    </row>
    <row r="38" spans="2:58" ht="19.5" customHeight="1" x14ac:dyDescent="0.15">
      <c r="D38" s="21"/>
      <c r="F38" s="21"/>
      <c r="H38" s="21"/>
      <c r="I38" s="21"/>
      <c r="J38" s="21"/>
      <c r="L38" s="21"/>
      <c r="N38" s="21"/>
      <c r="P38" s="21"/>
      <c r="R38" s="21"/>
      <c r="S38" s="21"/>
      <c r="W38" s="21"/>
      <c r="Y38" s="21"/>
      <c r="AA38" s="21"/>
      <c r="AB38" s="21"/>
      <c r="AC38" s="21"/>
      <c r="AE38" s="21"/>
      <c r="AG38" s="21"/>
      <c r="AI38" s="21"/>
      <c r="AK38" s="21"/>
      <c r="AL38" s="21"/>
      <c r="AP38" s="21"/>
      <c r="AR38" s="21"/>
      <c r="AT38" s="21"/>
      <c r="AU38" s="21"/>
      <c r="AV38" s="21"/>
      <c r="AX38" s="21"/>
      <c r="AZ38" s="21"/>
      <c r="BB38" s="21"/>
      <c r="BD38" s="21"/>
      <c r="BE38" s="21"/>
    </row>
    <row r="39" spans="2:58" ht="19.5" customHeight="1" x14ac:dyDescent="0.15">
      <c r="D39" s="21"/>
      <c r="F39" s="21"/>
      <c r="H39" s="21"/>
      <c r="I39" s="22"/>
      <c r="J39" s="22"/>
      <c r="K39" s="117"/>
      <c r="L39" s="22"/>
      <c r="M39" s="117"/>
      <c r="N39" s="22"/>
      <c r="O39" s="117"/>
      <c r="P39" s="22"/>
      <c r="Q39" s="117"/>
      <c r="R39" s="22"/>
      <c r="S39" s="22"/>
      <c r="W39" s="21"/>
      <c r="Y39" s="21"/>
      <c r="AA39" s="21"/>
      <c r="AB39" s="22"/>
      <c r="AC39" s="22"/>
      <c r="AD39" s="117"/>
      <c r="AE39" s="22"/>
      <c r="AF39" s="117"/>
      <c r="AG39" s="22"/>
      <c r="AH39" s="117"/>
      <c r="AI39" s="22"/>
      <c r="AJ39" s="117"/>
      <c r="AK39" s="22"/>
      <c r="AL39" s="22"/>
      <c r="AP39" s="21"/>
      <c r="AR39" s="21"/>
      <c r="AT39" s="21"/>
      <c r="AU39" s="22"/>
      <c r="AV39" s="22"/>
      <c r="AW39" s="117"/>
      <c r="AX39" s="22"/>
      <c r="AY39" s="117"/>
      <c r="AZ39" s="22"/>
      <c r="BA39" s="117"/>
      <c r="BB39" s="22"/>
      <c r="BC39" s="117"/>
      <c r="BD39" s="22"/>
      <c r="BE39" s="22"/>
    </row>
    <row r="40" spans="2:58" ht="19.5" customHeight="1" x14ac:dyDescent="0.15">
      <c r="D40" s="21"/>
      <c r="F40" s="21"/>
      <c r="H40" s="21"/>
      <c r="I40" s="21"/>
      <c r="J40" s="21"/>
      <c r="L40" s="21"/>
      <c r="N40" s="21"/>
      <c r="P40" s="21"/>
      <c r="R40" s="21"/>
      <c r="S40" s="21"/>
      <c r="W40" s="21"/>
      <c r="Y40" s="21"/>
      <c r="AA40" s="21"/>
      <c r="AB40" s="21"/>
      <c r="AC40" s="21"/>
      <c r="AE40" s="21"/>
      <c r="AG40" s="21"/>
      <c r="AI40" s="21"/>
      <c r="AK40" s="21"/>
      <c r="AL40" s="21"/>
      <c r="AP40" s="21"/>
      <c r="AR40" s="21"/>
      <c r="AT40" s="21"/>
      <c r="AU40" s="21"/>
      <c r="AV40" s="21"/>
      <c r="AX40" s="21"/>
      <c r="AZ40" s="21"/>
      <c r="BB40" s="21"/>
      <c r="BD40" s="21"/>
      <c r="BE40" s="21"/>
    </row>
    <row r="42" spans="2:58" ht="25.5" customHeight="1" x14ac:dyDescent="0.15">
      <c r="B42" s="39" t="s">
        <v>19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</row>
    <row r="43" spans="2:58" x14ac:dyDescent="0.15">
      <c r="BD43" s="31"/>
      <c r="BE43" s="31"/>
      <c r="BF43" s="31"/>
    </row>
    <row r="44" spans="2:58" ht="19.5" customHeight="1" x14ac:dyDescent="0.15">
      <c r="B44">
        <v>1</v>
      </c>
      <c r="C44" t="s">
        <v>15</v>
      </c>
      <c r="U44">
        <f>+B44+1</f>
        <v>2</v>
      </c>
      <c r="V44" t="s">
        <v>15</v>
      </c>
      <c r="AN44">
        <f>+U44+1</f>
        <v>3</v>
      </c>
      <c r="AO44" t="s">
        <v>15</v>
      </c>
    </row>
    <row r="45" spans="2:58" ht="19.5" customHeight="1" x14ac:dyDescent="0.15">
      <c r="D45" s="21"/>
      <c r="F45" s="21"/>
      <c r="H45" s="21"/>
      <c r="I45" s="22"/>
      <c r="J45" s="22" t="str">
        <f ca="1">VLOOKUP(B44,pr,2)</f>
        <v/>
      </c>
      <c r="K45" s="115" t="str">
        <f ca="1">VLOOKUP(B44,pr,29)</f>
        <v xml:space="preserve"> </v>
      </c>
      <c r="L45" s="22" t="str">
        <f ca="1">VLOOKUP(B44,pr,3)</f>
        <v/>
      </c>
      <c r="M45" s="115" t="str">
        <f ca="1">VLOOKUP(B44,pr,30)</f>
        <v xml:space="preserve"> </v>
      </c>
      <c r="N45" s="22" t="str">
        <f ca="1">VLOOKUP(B44,pr,4)</f>
        <v/>
      </c>
      <c r="O45" s="115" t="str">
        <f ca="1">VLOOKUP(B44,pr,31)</f>
        <v xml:space="preserve"> </v>
      </c>
      <c r="P45" s="22">
        <f ca="1">VLOOKUP(B44,pr,5)</f>
        <v>6</v>
      </c>
      <c r="Q45" s="117" t="str">
        <f ca="1">VLOOKUP(B44,pr,32)</f>
        <v>.</v>
      </c>
      <c r="R45" s="22">
        <f ca="1">VLOOKUP(B44,pr,6)</f>
        <v>4</v>
      </c>
      <c r="S45" s="22" t="str">
        <f ca="1">VLOOKUP(B44,pr,7)</f>
        <v/>
      </c>
      <c r="W45" s="21"/>
      <c r="Y45" s="21"/>
      <c r="AA45" s="21"/>
      <c r="AB45" s="22"/>
      <c r="AC45" s="22">
        <f ca="1">VLOOKUP(U44,pr,2)</f>
        <v>0</v>
      </c>
      <c r="AD45" s="115" t="str">
        <f ca="1">VLOOKUP(U44,pr,29)</f>
        <v>.</v>
      </c>
      <c r="AE45" s="22">
        <f ca="1">VLOOKUP(U44,pr,3)</f>
        <v>0</v>
      </c>
      <c r="AF45" s="115" t="str">
        <f ca="1">VLOOKUP(U44,pr,30)</f>
        <v xml:space="preserve"> </v>
      </c>
      <c r="AG45" s="22">
        <f ca="1">VLOOKUP(U44,pr,4)</f>
        <v>3</v>
      </c>
      <c r="AH45" s="115" t="str">
        <f ca="1">VLOOKUP(U44,pr,31)</f>
        <v xml:space="preserve"> </v>
      </c>
      <c r="AI45" s="22">
        <f ca="1">VLOOKUP(U44,pr,5)</f>
        <v>1</v>
      </c>
      <c r="AJ45" s="117" t="str">
        <f ca="1">VLOOKUP(U44,pr,32)</f>
        <v xml:space="preserve"> </v>
      </c>
      <c r="AK45" s="22" t="str">
        <f ca="1">VLOOKUP(U44,pr,6)</f>
        <v/>
      </c>
      <c r="AL45" s="22" t="str">
        <f ca="1">VLOOKUP(U44,pr,7)</f>
        <v/>
      </c>
      <c r="AP45" s="21"/>
      <c r="AR45" s="21"/>
      <c r="AT45" s="21"/>
      <c r="AU45" s="22"/>
      <c r="AV45" s="22" t="str">
        <f ca="1">VLOOKUP(AN44,pr,2)</f>
        <v/>
      </c>
      <c r="AW45" s="115" t="str">
        <f ca="1">VLOOKUP(AN44,pr,29)</f>
        <v xml:space="preserve"> </v>
      </c>
      <c r="AX45" s="22" t="str">
        <f ca="1">VLOOKUP(AN44,pr,3)</f>
        <v/>
      </c>
      <c r="AY45" s="115" t="str">
        <f ca="1">VLOOKUP(AN44,pr,30)</f>
        <v xml:space="preserve"> </v>
      </c>
      <c r="AZ45" s="22">
        <f ca="1">VLOOKUP(AN44,pr,4)</f>
        <v>5</v>
      </c>
      <c r="BA45" s="115" t="str">
        <f ca="1">VLOOKUP(AN44,pr,31)</f>
        <v>.</v>
      </c>
      <c r="BB45" s="22">
        <f ca="1">VLOOKUP(AN44,pr,5)</f>
        <v>1</v>
      </c>
      <c r="BC45" s="117" t="str">
        <f ca="1">VLOOKUP(AN44,pr,32)</f>
        <v xml:space="preserve"> </v>
      </c>
      <c r="BD45" s="22" t="str">
        <f ca="1">VLOOKUP(AN44,pr,6)</f>
        <v/>
      </c>
      <c r="BE45" s="22" t="str">
        <f ca="1">VLOOKUP(AN44,pr,7)</f>
        <v/>
      </c>
    </row>
    <row r="46" spans="2:58" ht="19.5" customHeight="1" x14ac:dyDescent="0.15">
      <c r="D46" s="24">
        <f ca="1">VLOOKUP(B44,pr,8)</f>
        <v>9</v>
      </c>
      <c r="E46" s="105" t="str">
        <f ca="1">VLOOKUP(B44,pr,33)</f>
        <v xml:space="preserve"> </v>
      </c>
      <c r="F46" s="24">
        <f ca="1">VLOOKUP(B44,pr,9)</f>
        <v>3</v>
      </c>
      <c r="G46" s="105" t="str">
        <f ca="1">VLOOKUP(B44,pr,34)</f>
        <v xml:space="preserve"> </v>
      </c>
      <c r="H46" s="24">
        <f ca="1">VLOOKUP(B44,pr,10)</f>
        <v>0</v>
      </c>
      <c r="I46" s="30" t="s">
        <v>15</v>
      </c>
      <c r="J46" s="21">
        <f ca="1">VLOOKUP(B44,pr,11)</f>
        <v>5</v>
      </c>
      <c r="K46" s="116" t="str">
        <f ca="1">VLOOKUP(B44,pr,35)</f>
        <v xml:space="preserve"> </v>
      </c>
      <c r="L46" s="27">
        <f ca="1">VLOOKUP(B44,pr,12)</f>
        <v>9</v>
      </c>
      <c r="M46" s="116" t="str">
        <f ca="1">VLOOKUP(B44,pr,36)</f>
        <v xml:space="preserve"> </v>
      </c>
      <c r="N46" s="21">
        <f ca="1">VLOOKUP(B44,pr,13)</f>
        <v>5</v>
      </c>
      <c r="O46" s="116" t="str">
        <f ca="1">VLOOKUP(B44,pr,37)</f>
        <v xml:space="preserve"> </v>
      </c>
      <c r="P46" s="21">
        <f ca="1">VLOOKUP(B44,pr,14)</f>
        <v>2</v>
      </c>
      <c r="R46" s="21" t="str">
        <f ca="1">VLOOKUP(B44,pr,15)</f>
        <v/>
      </c>
      <c r="S46" s="21" t="str">
        <f ca="1">VLOOKUP(B44,pr,16)</f>
        <v/>
      </c>
      <c r="W46" s="24" t="str">
        <f ca="1">VLOOKUP(U44,pr,8)</f>
        <v/>
      </c>
      <c r="X46" s="105" t="str">
        <f ca="1">VLOOKUP(U44,pr,33)</f>
        <v xml:space="preserve"> </v>
      </c>
      <c r="Y46" s="24">
        <f ca="1">VLOOKUP(U44,pr,9)</f>
        <v>7</v>
      </c>
      <c r="Z46" s="105" t="str">
        <f ca="1">VLOOKUP(U44,pr,34)</f>
        <v xml:space="preserve"> </v>
      </c>
      <c r="AA46" s="24">
        <f ca="1">VLOOKUP(U44,pr,10)</f>
        <v>3</v>
      </c>
      <c r="AB46" s="30" t="s">
        <v>15</v>
      </c>
      <c r="AC46" s="21">
        <f ca="1">VLOOKUP(U44,pr,11)</f>
        <v>2</v>
      </c>
      <c r="AD46" s="116" t="str">
        <f ca="1">VLOOKUP(U44,pr,35)</f>
        <v>.</v>
      </c>
      <c r="AE46" s="27">
        <f ca="1">VLOOKUP(U44,pr,12)</f>
        <v>2</v>
      </c>
      <c r="AF46" s="116" t="str">
        <f ca="1">VLOOKUP(U44,pr,36)</f>
        <v xml:space="preserve"> </v>
      </c>
      <c r="AG46" s="21">
        <f ca="1">VLOOKUP(U44,pr,13)</f>
        <v>6</v>
      </c>
      <c r="AH46" s="116" t="str">
        <f ca="1">VLOOKUP(U44,pr,37)</f>
        <v xml:space="preserve"> </v>
      </c>
      <c r="AI46" s="21">
        <f ca="1">VLOOKUP(U44,pr,14)</f>
        <v>3</v>
      </c>
      <c r="AK46" s="21" t="str">
        <f ca="1">VLOOKUP(U44,pr,15)</f>
        <v/>
      </c>
      <c r="AL46" s="21" t="str">
        <f ca="1">VLOOKUP(U44,pr,16)</f>
        <v/>
      </c>
      <c r="AP46" s="24">
        <f ca="1">VLOOKUP(AN44,pr,8)</f>
        <v>0</v>
      </c>
      <c r="AQ46" s="105" t="str">
        <f ca="1">VLOOKUP(AN44,pr,33)</f>
        <v>.</v>
      </c>
      <c r="AR46" s="24">
        <f ca="1">VLOOKUP(AN44,pr,9)</f>
        <v>3</v>
      </c>
      <c r="AS46" s="105" t="str">
        <f ca="1">VLOOKUP(AN44,pr,34)</f>
        <v xml:space="preserve"> </v>
      </c>
      <c r="AT46" s="24">
        <f ca="1">VLOOKUP(AN44,pr,10)</f>
        <v>4</v>
      </c>
      <c r="AU46" s="30" t="s">
        <v>15</v>
      </c>
      <c r="AV46" s="21">
        <f ca="1">VLOOKUP(AN44,pr,11)</f>
        <v>1</v>
      </c>
      <c r="AW46" s="116" t="str">
        <f ca="1">VLOOKUP(AN44,pr,35)</f>
        <v>.</v>
      </c>
      <c r="AX46" s="27">
        <f ca="1">VLOOKUP(AN44,pr,12)</f>
        <v>7</v>
      </c>
      <c r="AY46" s="116" t="str">
        <f ca="1">VLOOKUP(AN44,pr,36)</f>
        <v xml:space="preserve"> </v>
      </c>
      <c r="AZ46" s="21">
        <f ca="1">VLOOKUP(AN44,pr,13)</f>
        <v>3</v>
      </c>
      <c r="BA46" s="116" t="str">
        <f ca="1">VLOOKUP(AN44,pr,37)</f>
        <v xml:space="preserve"> </v>
      </c>
      <c r="BB46" s="21">
        <f ca="1">VLOOKUP(AN44,pr,14)</f>
        <v>4</v>
      </c>
      <c r="BD46" s="21" t="str">
        <f ca="1">VLOOKUP(AN44,pr,15)</f>
        <v/>
      </c>
      <c r="BE46" s="21" t="str">
        <f ca="1">VLOOKUP(AN44,pr,16)</f>
        <v/>
      </c>
    </row>
    <row r="47" spans="2:58" ht="19.5" customHeight="1" x14ac:dyDescent="0.15">
      <c r="D47" s="21"/>
      <c r="F47" s="21"/>
      <c r="H47" s="21"/>
      <c r="I47" s="22"/>
      <c r="J47" s="23">
        <f ca="1">VLOOKUP(B44,pr,17)</f>
        <v>5</v>
      </c>
      <c r="K47" s="115"/>
      <c r="L47" s="23">
        <f ca="1">VLOOKUP(B44,pr,18)</f>
        <v>5</v>
      </c>
      <c r="M47" s="115"/>
      <c r="N47" s="23">
        <f ca="1">VLOOKUP(B44,pr,19)</f>
        <v>8</v>
      </c>
      <c r="O47" s="115"/>
      <c r="P47" s="23">
        <f ca="1">VLOOKUP(B44,pr,20)</f>
        <v>0</v>
      </c>
      <c r="Q47" s="115"/>
      <c r="R47" s="22"/>
      <c r="S47" s="22"/>
      <c r="W47" s="21"/>
      <c r="Y47" s="21"/>
      <c r="AA47" s="21"/>
      <c r="AB47" s="22"/>
      <c r="AC47" s="23">
        <f ca="1">VLOOKUP(U44,pr,17)</f>
        <v>2</v>
      </c>
      <c r="AD47" s="115"/>
      <c r="AE47" s="23">
        <f ca="1">VLOOKUP(U44,pr,18)</f>
        <v>1</v>
      </c>
      <c r="AF47" s="115"/>
      <c r="AG47" s="23">
        <f ca="1">VLOOKUP(U44,pr,19)</f>
        <v>9</v>
      </c>
      <c r="AH47" s="115"/>
      <c r="AI47" s="23" t="str">
        <f ca="1">VLOOKUP(U44,pr,20)</f>
        <v/>
      </c>
      <c r="AJ47" s="115"/>
      <c r="AK47" s="22"/>
      <c r="AL47" s="22"/>
      <c r="AP47" s="21"/>
      <c r="AR47" s="21"/>
      <c r="AT47" s="21"/>
      <c r="AU47" s="22"/>
      <c r="AV47" s="23">
        <f ca="1">VLOOKUP(AN44,pr,17)</f>
        <v>1</v>
      </c>
      <c r="AW47" s="115"/>
      <c r="AX47" s="23">
        <f ca="1">VLOOKUP(AN44,pr,18)</f>
        <v>7</v>
      </c>
      <c r="AY47" s="115"/>
      <c r="AZ47" s="23">
        <f ca="1">VLOOKUP(AN44,pr,19)</f>
        <v>0</v>
      </c>
      <c r="BA47" s="115"/>
      <c r="BB47" s="23" t="str">
        <f ca="1">VLOOKUP(AN44,pr,20)</f>
        <v/>
      </c>
      <c r="BC47" s="115"/>
      <c r="BD47" s="22"/>
      <c r="BE47" s="22"/>
    </row>
    <row r="48" spans="2:58" ht="19.5" customHeight="1" x14ac:dyDescent="0.15">
      <c r="D48" s="21"/>
      <c r="F48" s="21"/>
      <c r="H48" s="21"/>
      <c r="I48" s="21"/>
      <c r="J48" s="21"/>
      <c r="L48" s="21">
        <f ca="1">VLOOKUP(B44,pr,21)</f>
        <v>3</v>
      </c>
      <c r="N48" s="21">
        <f ca="1">VLOOKUP(B44,pr,22)</f>
        <v>7</v>
      </c>
      <c r="P48" s="21">
        <f ca="1">VLOOKUP(B44,pr,23)</f>
        <v>2</v>
      </c>
      <c r="R48" s="21">
        <f ca="1">VLOOKUP(B44,pr,24)</f>
        <v>0</v>
      </c>
      <c r="S48" s="21"/>
      <c r="W48" s="21"/>
      <c r="Y48" s="21"/>
      <c r="AA48" s="21"/>
      <c r="AB48" s="21"/>
      <c r="AC48" s="21"/>
      <c r="AE48" s="21" t="str">
        <f ca="1">VLOOKUP(U44,pr,21)</f>
        <v/>
      </c>
      <c r="AG48" s="21">
        <f ca="1">VLOOKUP(U44,pr,22)</f>
        <v>7</v>
      </c>
      <c r="AI48" s="21">
        <f ca="1">VLOOKUP(U44,pr,23)</f>
        <v>3</v>
      </c>
      <c r="AK48" s="21" t="str">
        <f ca="1">VLOOKUP(U44,pr,24)</f>
        <v/>
      </c>
      <c r="AL48" s="21"/>
      <c r="AP48" s="21"/>
      <c r="AR48" s="21"/>
      <c r="AT48" s="21"/>
      <c r="AU48" s="21"/>
      <c r="AV48" s="21"/>
      <c r="AX48" s="21" t="str">
        <f ca="1">VLOOKUP(AN44,pr,21)</f>
        <v/>
      </c>
      <c r="AZ48" s="21">
        <f ca="1">VLOOKUP(AN44,pr,22)</f>
        <v>3</v>
      </c>
      <c r="BB48" s="21">
        <f ca="1">VLOOKUP(AN44,pr,23)</f>
        <v>4</v>
      </c>
      <c r="BD48" s="21" t="str">
        <f ca="1">VLOOKUP(AN44,pr,24)</f>
        <v/>
      </c>
      <c r="BE48" s="21"/>
    </row>
    <row r="49" spans="2:57" ht="19.5" customHeight="1" x14ac:dyDescent="0.15">
      <c r="D49" s="21"/>
      <c r="F49" s="21"/>
      <c r="H49" s="21"/>
      <c r="I49" s="22"/>
      <c r="J49" s="22"/>
      <c r="K49" s="117"/>
      <c r="L49" s="22">
        <f ca="1">VLOOKUP(B44,pr,25)</f>
        <v>3</v>
      </c>
      <c r="M49" s="117"/>
      <c r="N49" s="22">
        <f ca="1">VLOOKUP(B44,pr,26)</f>
        <v>7</v>
      </c>
      <c r="O49" s="117"/>
      <c r="P49" s="22">
        <f ca="1">VLOOKUP(B44,pr,27)</f>
        <v>2</v>
      </c>
      <c r="Q49" s="117"/>
      <c r="R49" s="22">
        <f ca="1">VLOOKUP(B44,pr,28)</f>
        <v>0</v>
      </c>
      <c r="S49" s="22"/>
      <c r="W49" s="21"/>
      <c r="Y49" s="21"/>
      <c r="AA49" s="21"/>
      <c r="AB49" s="22"/>
      <c r="AC49" s="22"/>
      <c r="AD49" s="117"/>
      <c r="AE49" s="22" t="str">
        <f ca="1">VLOOKUP(U44,pr,25)</f>
        <v/>
      </c>
      <c r="AF49" s="117"/>
      <c r="AG49" s="22">
        <f ca="1">VLOOKUP(U44,pr,26)</f>
        <v>7</v>
      </c>
      <c r="AH49" s="117"/>
      <c r="AI49" s="22">
        <f ca="1">VLOOKUP(U44,pr,27)</f>
        <v>3</v>
      </c>
      <c r="AJ49" s="117"/>
      <c r="AK49" s="22" t="str">
        <f ca="1">VLOOKUP(U44,pr,28)</f>
        <v/>
      </c>
      <c r="AL49" s="22"/>
      <c r="AP49" s="21"/>
      <c r="AR49" s="21"/>
      <c r="AT49" s="21"/>
      <c r="AU49" s="22"/>
      <c r="AV49" s="22"/>
      <c r="AW49" s="117"/>
      <c r="AX49" s="22" t="str">
        <f ca="1">VLOOKUP(AN44,pr,25)</f>
        <v/>
      </c>
      <c r="AY49" s="117"/>
      <c r="AZ49" s="22">
        <f ca="1">VLOOKUP(AN44,pr,26)</f>
        <v>3</v>
      </c>
      <c r="BA49" s="117"/>
      <c r="BB49" s="22">
        <f ca="1">VLOOKUP(AN44,pr,27)</f>
        <v>4</v>
      </c>
      <c r="BC49" s="117"/>
      <c r="BD49" s="22" t="str">
        <f ca="1">VLOOKUP(AN44,pr,28)</f>
        <v/>
      </c>
      <c r="BE49" s="22"/>
    </row>
    <row r="50" spans="2:57" ht="19.5" customHeight="1" x14ac:dyDescent="0.15">
      <c r="D50" s="21"/>
      <c r="F50" s="21"/>
      <c r="H50" s="21"/>
      <c r="I50" s="21"/>
      <c r="J50" s="21"/>
      <c r="L50" s="21"/>
      <c r="N50" s="21"/>
      <c r="P50" s="21">
        <v>0</v>
      </c>
      <c r="R50" s="21"/>
      <c r="S50" s="21"/>
      <c r="W50" s="21"/>
      <c r="Y50" s="21"/>
      <c r="AA50" s="21"/>
      <c r="AB50" s="21"/>
      <c r="AC50" s="21"/>
      <c r="AE50" s="21"/>
      <c r="AG50" s="21"/>
      <c r="AI50" s="21">
        <v>0</v>
      </c>
      <c r="AK50" s="21"/>
      <c r="AL50" s="21"/>
      <c r="AP50" s="21"/>
      <c r="AR50" s="21"/>
      <c r="AT50" s="21"/>
      <c r="AU50" s="21"/>
      <c r="AV50" s="21"/>
      <c r="AX50" s="21"/>
      <c r="AZ50" s="21"/>
      <c r="BB50" s="21">
        <v>0</v>
      </c>
      <c r="BD50" s="21"/>
      <c r="BE50" s="21"/>
    </row>
    <row r="51" spans="2:57" ht="19.5" customHeight="1" x14ac:dyDescent="0.15"/>
    <row r="52" spans="2:57" ht="19.5" customHeight="1" x14ac:dyDescent="0.15"/>
    <row r="53" spans="2:57" ht="19.5" customHeight="1" x14ac:dyDescent="0.15"/>
    <row r="54" spans="2:57" ht="19.5" customHeight="1" x14ac:dyDescent="0.15">
      <c r="B54">
        <f>+B44+3</f>
        <v>4</v>
      </c>
      <c r="C54" t="s">
        <v>15</v>
      </c>
      <c r="U54">
        <f>+B54+1</f>
        <v>5</v>
      </c>
      <c r="V54" t="s">
        <v>15</v>
      </c>
      <c r="AN54">
        <f>+U54+1</f>
        <v>6</v>
      </c>
      <c r="AO54" t="s">
        <v>15</v>
      </c>
    </row>
    <row r="55" spans="2:57" ht="19.5" customHeight="1" x14ac:dyDescent="0.15">
      <c r="D55" s="21"/>
      <c r="F55" s="21"/>
      <c r="H55" s="21"/>
      <c r="I55" s="22"/>
      <c r="J55" s="22" t="str">
        <f ca="1">VLOOKUP(B54,pr,2)</f>
        <v/>
      </c>
      <c r="K55" s="115" t="str">
        <f ca="1">VLOOKUP(B54,pr,29)</f>
        <v xml:space="preserve"> </v>
      </c>
      <c r="L55" s="22" t="str">
        <f ca="1">VLOOKUP(B54,pr,3)</f>
        <v/>
      </c>
      <c r="M55" s="115" t="str">
        <f ca="1">VLOOKUP(B54,pr,30)</f>
        <v xml:space="preserve"> </v>
      </c>
      <c r="N55" s="22">
        <f ca="1">VLOOKUP(B54,pr,4)</f>
        <v>2</v>
      </c>
      <c r="O55" s="115" t="str">
        <f ca="1">VLOOKUP(B54,pr,31)</f>
        <v xml:space="preserve"> </v>
      </c>
      <c r="P55" s="22">
        <f ca="1">VLOOKUP(B54,pr,5)</f>
        <v>4</v>
      </c>
      <c r="Q55" s="117" t="str">
        <f ca="1">VLOOKUP(B54,pr,32)</f>
        <v xml:space="preserve"> </v>
      </c>
      <c r="R55" s="22">
        <f ca="1">VLOOKUP(B54,pr,6)</f>
        <v>0</v>
      </c>
      <c r="S55" s="22">
        <f ca="1">VLOOKUP(B54,pr,7)</f>
        <v>0</v>
      </c>
      <c r="W55" s="21"/>
      <c r="Y55" s="21"/>
      <c r="AA55" s="21"/>
      <c r="AB55" s="22"/>
      <c r="AC55" s="22" t="str">
        <f ca="1">VLOOKUP(U54,pr,2)</f>
        <v/>
      </c>
      <c r="AD55" s="115" t="str">
        <f ca="1">VLOOKUP(U54,pr,29)</f>
        <v xml:space="preserve"> </v>
      </c>
      <c r="AE55" s="22" t="str">
        <f ca="1">VLOOKUP(U54,pr,3)</f>
        <v/>
      </c>
      <c r="AF55" s="115" t="str">
        <f ca="1">VLOOKUP(U54,pr,30)</f>
        <v xml:space="preserve"> </v>
      </c>
      <c r="AG55" s="22">
        <f ca="1">VLOOKUP(U54,pr,4)</f>
        <v>4</v>
      </c>
      <c r="AH55" s="115" t="str">
        <f ca="1">VLOOKUP(U54,pr,31)</f>
        <v>.</v>
      </c>
      <c r="AI55" s="22">
        <f ca="1">VLOOKUP(U54,pr,5)</f>
        <v>5</v>
      </c>
      <c r="AJ55" s="117" t="str">
        <f ca="1">VLOOKUP(U54,pr,32)</f>
        <v xml:space="preserve"> </v>
      </c>
      <c r="AK55" s="22" t="str">
        <f ca="1">VLOOKUP(U54,pr,6)</f>
        <v/>
      </c>
      <c r="AL55" s="22" t="str">
        <f ca="1">VLOOKUP(U54,pr,7)</f>
        <v/>
      </c>
      <c r="AP55" s="21"/>
      <c r="AR55" s="21"/>
      <c r="AT55" s="21"/>
      <c r="AU55" s="22"/>
      <c r="AV55" s="22" t="str">
        <f ca="1">VLOOKUP(AN54,pr,2)</f>
        <v/>
      </c>
      <c r="AW55" s="115" t="str">
        <f ca="1">VLOOKUP(AN54,pr,29)</f>
        <v xml:space="preserve"> </v>
      </c>
      <c r="AX55" s="22">
        <f ca="1">VLOOKUP(AN54,pr,3)</f>
        <v>0</v>
      </c>
      <c r="AY55" s="115" t="str">
        <f ca="1">VLOOKUP(AN54,pr,30)</f>
        <v>.</v>
      </c>
      <c r="AZ55" s="22">
        <f ca="1">VLOOKUP(AN54,pr,4)</f>
        <v>9</v>
      </c>
      <c r="BA55" s="115" t="str">
        <f ca="1">VLOOKUP(AN54,pr,31)</f>
        <v xml:space="preserve"> </v>
      </c>
      <c r="BB55" s="22">
        <f ca="1">VLOOKUP(AN54,pr,5)</f>
        <v>5</v>
      </c>
      <c r="BC55" s="117" t="str">
        <f ca="1">VLOOKUP(AN54,pr,32)</f>
        <v xml:space="preserve"> </v>
      </c>
      <c r="BD55" s="22" t="str">
        <f ca="1">VLOOKUP(AN54,pr,6)</f>
        <v/>
      </c>
      <c r="BE55" s="22" t="str">
        <f ca="1">VLOOKUP(AN54,pr,7)</f>
        <v/>
      </c>
    </row>
    <row r="56" spans="2:57" ht="19.5" customHeight="1" x14ac:dyDescent="0.15">
      <c r="D56" s="24">
        <f ca="1">VLOOKUP(B54,pr,8)</f>
        <v>0</v>
      </c>
      <c r="E56" s="105" t="str">
        <f ca="1">VLOOKUP(B54,pr,33)</f>
        <v>.</v>
      </c>
      <c r="F56" s="24">
        <f ca="1">VLOOKUP(B54,pr,9)</f>
        <v>8</v>
      </c>
      <c r="G56" s="105" t="str">
        <f ca="1">VLOOKUP(B54,pr,34)</f>
        <v xml:space="preserve"> </v>
      </c>
      <c r="H56" s="24">
        <f ca="1">VLOOKUP(B54,pr,10)</f>
        <v>8</v>
      </c>
      <c r="I56" s="30" t="s">
        <v>15</v>
      </c>
      <c r="J56" s="21">
        <f ca="1">VLOOKUP(B54,pr,11)</f>
        <v>2</v>
      </c>
      <c r="K56" s="116" t="str">
        <f ca="1">VLOOKUP(B54,pr,35)</f>
        <v xml:space="preserve"> </v>
      </c>
      <c r="L56" s="27">
        <f ca="1">VLOOKUP(B54,pr,12)</f>
        <v>1</v>
      </c>
      <c r="M56" s="116" t="str">
        <f ca="1">VLOOKUP(B54,pr,36)</f>
        <v xml:space="preserve"> </v>
      </c>
      <c r="N56" s="21">
        <f ca="1">VLOOKUP(B54,pr,13)</f>
        <v>1</v>
      </c>
      <c r="O56" s="116" t="str">
        <f ca="1">VLOOKUP(B54,pr,37)</f>
        <v xml:space="preserve"> </v>
      </c>
      <c r="P56" s="21">
        <f ca="1">VLOOKUP(B54,pr,14)</f>
        <v>2</v>
      </c>
      <c r="R56" s="21" t="str">
        <f ca="1">VLOOKUP(B54,pr,15)</f>
        <v/>
      </c>
      <c r="S56" s="21" t="str">
        <f ca="1">VLOOKUP(B54,pr,16)</f>
        <v/>
      </c>
      <c r="W56" s="24" t="str">
        <f ca="1">VLOOKUP(U54,pr,8)</f>
        <v/>
      </c>
      <c r="X56" s="105" t="str">
        <f ca="1">VLOOKUP(U54,pr,33)</f>
        <v xml:space="preserve"> </v>
      </c>
      <c r="Y56" s="24">
        <f ca="1">VLOOKUP(U54,pr,9)</f>
        <v>2</v>
      </c>
      <c r="Z56" s="105" t="str">
        <f ca="1">VLOOKUP(U54,pr,34)</f>
        <v>.</v>
      </c>
      <c r="AA56" s="24">
        <f ca="1">VLOOKUP(U54,pr,10)</f>
        <v>7</v>
      </c>
      <c r="AB56" s="30" t="s">
        <v>15</v>
      </c>
      <c r="AC56" s="21">
        <f ca="1">VLOOKUP(U54,pr,11)</f>
        <v>1</v>
      </c>
      <c r="AD56" s="116" t="str">
        <f ca="1">VLOOKUP(U54,pr,35)</f>
        <v xml:space="preserve"> </v>
      </c>
      <c r="AE56" s="27">
        <f ca="1">VLOOKUP(U54,pr,12)</f>
        <v>2</v>
      </c>
      <c r="AF56" s="116" t="str">
        <f ca="1">VLOOKUP(U54,pr,36)</f>
        <v>.</v>
      </c>
      <c r="AG56" s="21">
        <f ca="1">VLOOKUP(U54,pr,13)</f>
        <v>1</v>
      </c>
      <c r="AH56" s="116" t="str">
        <f ca="1">VLOOKUP(U54,pr,37)</f>
        <v xml:space="preserve"> </v>
      </c>
      <c r="AI56" s="21">
        <f ca="1">VLOOKUP(U54,pr,14)</f>
        <v>5</v>
      </c>
      <c r="AK56" s="21" t="str">
        <f ca="1">VLOOKUP(U54,pr,15)</f>
        <v/>
      </c>
      <c r="AL56" s="21" t="str">
        <f ca="1">VLOOKUP(U54,pr,16)</f>
        <v/>
      </c>
      <c r="AP56" s="24" t="str">
        <f ca="1">VLOOKUP(AN54,pr,8)</f>
        <v/>
      </c>
      <c r="AQ56" s="105" t="str">
        <f ca="1">VLOOKUP(AN54,pr,33)</f>
        <v xml:space="preserve"> </v>
      </c>
      <c r="AR56" s="24">
        <f ca="1">VLOOKUP(AN54,pr,9)</f>
        <v>8</v>
      </c>
      <c r="AS56" s="105" t="str">
        <f ca="1">VLOOKUP(AN54,pr,34)</f>
        <v xml:space="preserve"> </v>
      </c>
      <c r="AT56" s="24">
        <f ca="1">VLOOKUP(AN54,pr,10)</f>
        <v>2</v>
      </c>
      <c r="AU56" s="30" t="s">
        <v>15</v>
      </c>
      <c r="AV56" s="21">
        <f ca="1">VLOOKUP(AN54,pr,11)</f>
        <v>7</v>
      </c>
      <c r="AW56" s="116" t="str">
        <f ca="1">VLOOKUP(AN54,pr,35)</f>
        <v xml:space="preserve"> </v>
      </c>
      <c r="AX56" s="27">
        <f ca="1">VLOOKUP(AN54,pr,12)</f>
        <v>7</v>
      </c>
      <c r="AY56" s="116" t="str">
        <f ca="1">VLOOKUP(AN54,pr,36)</f>
        <v>.</v>
      </c>
      <c r="AZ56" s="21">
        <f ca="1">VLOOKUP(AN54,pr,13)</f>
        <v>9</v>
      </c>
      <c r="BA56" s="116" t="str">
        <f ca="1">VLOOKUP(AN54,pr,37)</f>
        <v xml:space="preserve"> </v>
      </c>
      <c r="BB56" s="21" t="str">
        <f ca="1">VLOOKUP(AN54,pr,14)</f>
        <v/>
      </c>
      <c r="BD56" s="21" t="str">
        <f ca="1">VLOOKUP(AN54,pr,15)</f>
        <v/>
      </c>
      <c r="BE56" s="21" t="str">
        <f ca="1">VLOOKUP(AN54,pr,16)</f>
        <v/>
      </c>
    </row>
    <row r="57" spans="2:57" ht="19.5" customHeight="1" x14ac:dyDescent="0.15">
      <c r="D57" s="21"/>
      <c r="F57" s="21"/>
      <c r="H57" s="21"/>
      <c r="I57" s="22"/>
      <c r="J57" s="23">
        <f ca="1">VLOOKUP(B54,pr,17)</f>
        <v>1</v>
      </c>
      <c r="K57" s="115"/>
      <c r="L57" s="23">
        <f ca="1">VLOOKUP(B54,pr,18)</f>
        <v>7</v>
      </c>
      <c r="M57" s="115"/>
      <c r="N57" s="23">
        <f ca="1">VLOOKUP(B54,pr,19)</f>
        <v>6</v>
      </c>
      <c r="O57" s="115"/>
      <c r="P57" s="23" t="str">
        <f ca="1">VLOOKUP(B54,pr,20)</f>
        <v/>
      </c>
      <c r="Q57" s="115"/>
      <c r="R57" s="22"/>
      <c r="S57" s="22"/>
      <c r="W57" s="21"/>
      <c r="Y57" s="21"/>
      <c r="AA57" s="21"/>
      <c r="AB57" s="22"/>
      <c r="AC57" s="23">
        <f ca="1">VLOOKUP(U54,pr,17)</f>
        <v>1</v>
      </c>
      <c r="AD57" s="115"/>
      <c r="AE57" s="23">
        <f ca="1">VLOOKUP(U54,pr,18)</f>
        <v>0</v>
      </c>
      <c r="AF57" s="115"/>
      <c r="AG57" s="23">
        <f ca="1">VLOOKUP(U54,pr,19)</f>
        <v>8</v>
      </c>
      <c r="AH57" s="115"/>
      <c r="AI57" s="23" t="str">
        <f ca="1">VLOOKUP(U54,pr,20)</f>
        <v/>
      </c>
      <c r="AJ57" s="115"/>
      <c r="AK57" s="22"/>
      <c r="AL57" s="22"/>
      <c r="AP57" s="21"/>
      <c r="AR57" s="21"/>
      <c r="AT57" s="21"/>
      <c r="AU57" s="22"/>
      <c r="AV57" s="23">
        <f ca="1">VLOOKUP(AN54,pr,17)</f>
        <v>7</v>
      </c>
      <c r="AW57" s="115"/>
      <c r="AX57" s="23">
        <f ca="1">VLOOKUP(AN54,pr,18)</f>
        <v>3</v>
      </c>
      <c r="AY57" s="115"/>
      <c r="AZ57" s="23">
        <f ca="1">VLOOKUP(AN54,pr,19)</f>
        <v>8</v>
      </c>
      <c r="BA57" s="115"/>
      <c r="BB57" s="23" t="str">
        <f ca="1">VLOOKUP(AN54,pr,20)</f>
        <v/>
      </c>
      <c r="BC57" s="115"/>
      <c r="BD57" s="22"/>
      <c r="BE57" s="22"/>
    </row>
    <row r="58" spans="2:57" ht="19.5" customHeight="1" x14ac:dyDescent="0.15">
      <c r="D58" s="21"/>
      <c r="F58" s="21"/>
      <c r="H58" s="21"/>
      <c r="I58" s="21"/>
      <c r="J58" s="21"/>
      <c r="L58" s="21">
        <f ca="1">VLOOKUP(B54,pr,21)</f>
        <v>3</v>
      </c>
      <c r="N58" s="21">
        <f ca="1">VLOOKUP(B54,pr,22)</f>
        <v>5</v>
      </c>
      <c r="P58" s="21">
        <f ca="1">VLOOKUP(B54,pr,23)</f>
        <v>2</v>
      </c>
      <c r="R58" s="21" t="str">
        <f ca="1">VLOOKUP(B54,pr,24)</f>
        <v/>
      </c>
      <c r="S58" s="21"/>
      <c r="W58" s="21"/>
      <c r="Y58" s="21"/>
      <c r="AA58" s="21"/>
      <c r="AB58" s="21"/>
      <c r="AC58" s="21"/>
      <c r="AE58" s="21">
        <f ca="1">VLOOKUP(U54,pr,21)</f>
        <v>1</v>
      </c>
      <c r="AG58" s="21">
        <f ca="1">VLOOKUP(U54,pr,22)</f>
        <v>3</v>
      </c>
      <c r="AI58" s="21">
        <f ca="1">VLOOKUP(U54,pr,23)</f>
        <v>5</v>
      </c>
      <c r="AK58" s="21" t="str">
        <f ca="1">VLOOKUP(U54,pr,24)</f>
        <v/>
      </c>
      <c r="AL58" s="21"/>
      <c r="AP58" s="21"/>
      <c r="AR58" s="21"/>
      <c r="AT58" s="21"/>
      <c r="AU58" s="21"/>
      <c r="AV58" s="21"/>
      <c r="AX58" s="21">
        <f ca="1">VLOOKUP(AN54,pr,21)</f>
        <v>4</v>
      </c>
      <c r="AZ58" s="21">
        <f ca="1">VLOOKUP(AN54,pr,22)</f>
        <v>1</v>
      </c>
      <c r="BB58" s="21">
        <f ca="1">VLOOKUP(AN54,pr,23)</f>
        <v>0</v>
      </c>
      <c r="BD58" s="21" t="str">
        <f ca="1">VLOOKUP(AN54,pr,24)</f>
        <v/>
      </c>
      <c r="BE58" s="21"/>
    </row>
    <row r="59" spans="2:57" ht="19.5" customHeight="1" x14ac:dyDescent="0.15">
      <c r="D59" s="21"/>
      <c r="F59" s="21"/>
      <c r="H59" s="21"/>
      <c r="I59" s="22"/>
      <c r="J59" s="22"/>
      <c r="K59" s="117"/>
      <c r="L59" s="22">
        <f ca="1">VLOOKUP(B54,pr,25)</f>
        <v>3</v>
      </c>
      <c r="M59" s="117"/>
      <c r="N59" s="22">
        <f ca="1">VLOOKUP(B54,pr,26)</f>
        <v>5</v>
      </c>
      <c r="O59" s="117"/>
      <c r="P59" s="22">
        <f ca="1">VLOOKUP(B54,pr,27)</f>
        <v>2</v>
      </c>
      <c r="Q59" s="117"/>
      <c r="R59" s="22" t="str">
        <f ca="1">VLOOKUP(B54,pr,28)</f>
        <v/>
      </c>
      <c r="S59" s="22"/>
      <c r="W59" s="21"/>
      <c r="Y59" s="21"/>
      <c r="AA59" s="21"/>
      <c r="AB59" s="22"/>
      <c r="AC59" s="22"/>
      <c r="AD59" s="117"/>
      <c r="AE59" s="22">
        <f ca="1">VLOOKUP(U54,pr,25)</f>
        <v>1</v>
      </c>
      <c r="AF59" s="117"/>
      <c r="AG59" s="22">
        <f ca="1">VLOOKUP(U54,pr,26)</f>
        <v>3</v>
      </c>
      <c r="AH59" s="117"/>
      <c r="AI59" s="22">
        <f ca="1">VLOOKUP(U54,pr,27)</f>
        <v>5</v>
      </c>
      <c r="AJ59" s="117"/>
      <c r="AK59" s="22" t="str">
        <f ca="1">VLOOKUP(U54,pr,28)</f>
        <v/>
      </c>
      <c r="AL59" s="22"/>
      <c r="AP59" s="21"/>
      <c r="AR59" s="21"/>
      <c r="AT59" s="21"/>
      <c r="AU59" s="22"/>
      <c r="AV59" s="22"/>
      <c r="AW59" s="117"/>
      <c r="AX59" s="22">
        <f ca="1">VLOOKUP(AN54,pr,25)</f>
        <v>4</v>
      </c>
      <c r="AY59" s="117"/>
      <c r="AZ59" s="22">
        <f ca="1">VLOOKUP(AN54,pr,26)</f>
        <v>1</v>
      </c>
      <c r="BA59" s="117"/>
      <c r="BB59" s="22">
        <f ca="1">VLOOKUP(AN54,pr,27)</f>
        <v>0</v>
      </c>
      <c r="BC59" s="117"/>
      <c r="BD59" s="22" t="str">
        <f ca="1">VLOOKUP(AN54,pr,28)</f>
        <v/>
      </c>
      <c r="BE59" s="22"/>
    </row>
    <row r="60" spans="2:57" ht="19.5" customHeight="1" x14ac:dyDescent="0.15">
      <c r="D60" s="21"/>
      <c r="F60" s="21"/>
      <c r="H60" s="21"/>
      <c r="I60" s="21"/>
      <c r="J60" s="21"/>
      <c r="L60" s="21"/>
      <c r="N60" s="21"/>
      <c r="P60" s="21">
        <v>0</v>
      </c>
      <c r="R60" s="21"/>
      <c r="S60" s="21"/>
      <c r="W60" s="21"/>
      <c r="Y60" s="21"/>
      <c r="AA60" s="21"/>
      <c r="AB60" s="21"/>
      <c r="AC60" s="21"/>
      <c r="AE60" s="21"/>
      <c r="AG60" s="21"/>
      <c r="AI60" s="21">
        <v>0</v>
      </c>
      <c r="AK60" s="21"/>
      <c r="AL60" s="21"/>
      <c r="AP60" s="21"/>
      <c r="AR60" s="21"/>
      <c r="AT60" s="21"/>
      <c r="AU60" s="21"/>
      <c r="AV60" s="21"/>
      <c r="AX60" s="21"/>
      <c r="AZ60" s="21"/>
      <c r="BB60" s="21">
        <v>0</v>
      </c>
      <c r="BD60" s="21"/>
      <c r="BE60" s="21"/>
    </row>
    <row r="61" spans="2:57" ht="19.5" customHeight="1" x14ac:dyDescent="0.15">
      <c r="D61" s="21"/>
      <c r="F61" s="21"/>
      <c r="H61" s="21"/>
      <c r="I61" s="21"/>
      <c r="J61" s="21"/>
      <c r="L61" s="21"/>
      <c r="N61" s="21"/>
      <c r="P61" s="21"/>
      <c r="R61" s="21"/>
      <c r="S61" s="21"/>
      <c r="W61" s="21"/>
      <c r="Y61" s="21"/>
      <c r="AA61" s="21"/>
      <c r="AB61" s="21"/>
      <c r="AC61" s="21"/>
      <c r="AE61" s="21"/>
      <c r="AG61" s="21"/>
      <c r="AI61" s="21"/>
      <c r="AK61" s="21"/>
      <c r="AL61" s="21"/>
      <c r="AP61" s="21"/>
      <c r="AR61" s="21"/>
      <c r="AT61" s="21"/>
      <c r="AU61" s="21"/>
      <c r="AV61" s="21"/>
      <c r="AX61" s="21"/>
      <c r="AZ61" s="21"/>
      <c r="BB61" s="21"/>
      <c r="BD61" s="21"/>
      <c r="BE61" s="21"/>
    </row>
    <row r="62" spans="2:57" ht="19.5" customHeight="1" x14ac:dyDescent="0.15"/>
    <row r="63" spans="2:57" ht="19.5" customHeight="1" x14ac:dyDescent="0.15"/>
    <row r="64" spans="2:57" ht="19.5" customHeight="1" x14ac:dyDescent="0.15">
      <c r="B64">
        <f>+B54+3</f>
        <v>7</v>
      </c>
      <c r="C64" t="s">
        <v>15</v>
      </c>
      <c r="U64">
        <f>+B64+1</f>
        <v>8</v>
      </c>
      <c r="V64" t="s">
        <v>15</v>
      </c>
      <c r="AN64">
        <f>+U64+1</f>
        <v>9</v>
      </c>
      <c r="AO64" t="s">
        <v>15</v>
      </c>
    </row>
    <row r="65" spans="2:57" ht="19.5" customHeight="1" x14ac:dyDescent="0.15">
      <c r="D65" s="21"/>
      <c r="F65" s="21"/>
      <c r="H65" s="21"/>
      <c r="I65" s="22"/>
      <c r="J65" s="22" t="str">
        <f ca="1">VLOOKUP(B64,pr,2)</f>
        <v/>
      </c>
      <c r="K65" s="115" t="str">
        <f ca="1">VLOOKUP(B64,pr,29)</f>
        <v xml:space="preserve"> </v>
      </c>
      <c r="L65" s="22" t="str">
        <f ca="1">VLOOKUP(B64,pr,3)</f>
        <v/>
      </c>
      <c r="M65" s="115" t="str">
        <f ca="1">VLOOKUP(B64,pr,30)</f>
        <v xml:space="preserve"> </v>
      </c>
      <c r="N65" s="22">
        <f ca="1">VLOOKUP(B64,pr,4)</f>
        <v>0</v>
      </c>
      <c r="O65" s="115" t="str">
        <f ca="1">VLOOKUP(B64,pr,31)</f>
        <v>.</v>
      </c>
      <c r="P65" s="22">
        <f ca="1">VLOOKUP(B64,pr,5)</f>
        <v>9</v>
      </c>
      <c r="Q65" s="117" t="str">
        <f ca="1">VLOOKUP(B64,pr,32)</f>
        <v xml:space="preserve"> </v>
      </c>
      <c r="R65" s="22">
        <f ca="1">VLOOKUP(B64,pr,6)</f>
        <v>7</v>
      </c>
      <c r="S65" s="22" t="str">
        <f ca="1">VLOOKUP(B64,pr,7)</f>
        <v/>
      </c>
      <c r="W65" s="21"/>
      <c r="Y65" s="21"/>
      <c r="AA65" s="21"/>
      <c r="AB65" s="22"/>
      <c r="AC65" s="22" t="str">
        <f ca="1">VLOOKUP(U64,pr,2)</f>
        <v/>
      </c>
      <c r="AD65" s="115" t="str">
        <f ca="1">VLOOKUP(U64,pr,29)</f>
        <v xml:space="preserve"> </v>
      </c>
      <c r="AE65" s="22" t="str">
        <f ca="1">VLOOKUP(U64,pr,3)</f>
        <v/>
      </c>
      <c r="AF65" s="115" t="str">
        <f ca="1">VLOOKUP(U64,pr,30)</f>
        <v xml:space="preserve"> </v>
      </c>
      <c r="AG65" s="22">
        <f ca="1">VLOOKUP(U64,pr,4)</f>
        <v>3</v>
      </c>
      <c r="AH65" s="115" t="str">
        <f ca="1">VLOOKUP(U64,pr,31)</f>
        <v xml:space="preserve"> </v>
      </c>
      <c r="AI65" s="22">
        <f ca="1">VLOOKUP(U64,pr,5)</f>
        <v>3</v>
      </c>
      <c r="AJ65" s="117" t="str">
        <f ca="1">VLOOKUP(U64,pr,32)</f>
        <v xml:space="preserve"> </v>
      </c>
      <c r="AK65" s="22">
        <f ca="1">VLOOKUP(U64,pr,6)</f>
        <v>0</v>
      </c>
      <c r="AL65" s="22" t="str">
        <f ca="1">VLOOKUP(U64,pr,7)</f>
        <v/>
      </c>
      <c r="AP65" s="21"/>
      <c r="AR65" s="21"/>
      <c r="AT65" s="21"/>
      <c r="AU65" s="22"/>
      <c r="AV65" s="22" t="str">
        <f ca="1">VLOOKUP(AN64,pr,2)</f>
        <v/>
      </c>
      <c r="AW65" s="115" t="str">
        <f ca="1">VLOOKUP(AN64,pr,29)</f>
        <v xml:space="preserve"> </v>
      </c>
      <c r="AX65" s="22" t="str">
        <f ca="1">VLOOKUP(AN64,pr,3)</f>
        <v/>
      </c>
      <c r="AY65" s="115" t="str">
        <f ca="1">VLOOKUP(AN64,pr,30)</f>
        <v xml:space="preserve"> </v>
      </c>
      <c r="AZ65" s="22">
        <f ca="1">VLOOKUP(AN64,pr,4)</f>
        <v>3</v>
      </c>
      <c r="BA65" s="115" t="str">
        <f ca="1">VLOOKUP(AN64,pr,31)</f>
        <v xml:space="preserve"> </v>
      </c>
      <c r="BB65" s="22">
        <f ca="1">VLOOKUP(AN64,pr,5)</f>
        <v>4</v>
      </c>
      <c r="BC65" s="117" t="str">
        <f ca="1">VLOOKUP(AN64,pr,32)</f>
        <v xml:space="preserve"> </v>
      </c>
      <c r="BD65" s="22" t="str">
        <f ca="1">VLOOKUP(AN64,pr,6)</f>
        <v/>
      </c>
      <c r="BE65" s="22" t="str">
        <f ca="1">VLOOKUP(AN64,pr,7)</f>
        <v/>
      </c>
    </row>
    <row r="66" spans="2:57" ht="19.5" customHeight="1" x14ac:dyDescent="0.15">
      <c r="D66" s="24">
        <f ca="1">VLOOKUP(B64,pr,8)</f>
        <v>4</v>
      </c>
      <c r="E66" s="105" t="str">
        <f ca="1">VLOOKUP(B64,pr,33)</f>
        <v xml:space="preserve"> </v>
      </c>
      <c r="F66" s="24">
        <f ca="1">VLOOKUP(B64,pr,9)</f>
        <v>4</v>
      </c>
      <c r="G66" s="105" t="str">
        <f ca="1">VLOOKUP(B64,pr,34)</f>
        <v xml:space="preserve"> </v>
      </c>
      <c r="H66" s="24">
        <f ca="1">VLOOKUP(B64,pr,10)</f>
        <v>0</v>
      </c>
      <c r="I66" s="26" t="s">
        <v>15</v>
      </c>
      <c r="J66" s="21">
        <f ca="1">VLOOKUP(B64,pr,11)</f>
        <v>4</v>
      </c>
      <c r="K66" s="116" t="str">
        <f ca="1">VLOOKUP(B64,pr,35)</f>
        <v xml:space="preserve"> </v>
      </c>
      <c r="L66" s="27">
        <f ca="1">VLOOKUP(B64,pr,12)</f>
        <v>2</v>
      </c>
      <c r="M66" s="116" t="str">
        <f ca="1">VLOOKUP(B64,pr,36)</f>
        <v xml:space="preserve"> </v>
      </c>
      <c r="N66" s="21">
        <f ca="1">VLOOKUP(B64,pr,13)</f>
        <v>6</v>
      </c>
      <c r="O66" s="116" t="str">
        <f ca="1">VLOOKUP(B64,pr,37)</f>
        <v>.</v>
      </c>
      <c r="P66" s="21">
        <f ca="1">VLOOKUP(B64,pr,14)</f>
        <v>8</v>
      </c>
      <c r="R66" s="21" t="str">
        <f ca="1">VLOOKUP(B64,pr,15)</f>
        <v/>
      </c>
      <c r="S66" s="21" t="str">
        <f ca="1">VLOOKUP(B64,pr,16)</f>
        <v/>
      </c>
      <c r="W66" s="24">
        <f ca="1">VLOOKUP(U64,pr,8)</f>
        <v>0</v>
      </c>
      <c r="X66" s="105" t="str">
        <f ca="1">VLOOKUP(U64,pr,33)</f>
        <v>.</v>
      </c>
      <c r="Y66" s="24">
        <f ca="1">VLOOKUP(U64,pr,9)</f>
        <v>6</v>
      </c>
      <c r="Z66" s="105" t="str">
        <f ca="1">VLOOKUP(U64,pr,34)</f>
        <v xml:space="preserve"> </v>
      </c>
      <c r="AA66" s="24">
        <f ca="1">VLOOKUP(U64,pr,10)</f>
        <v>7</v>
      </c>
      <c r="AB66" s="30" t="s">
        <v>15</v>
      </c>
      <c r="AC66" s="21">
        <f ca="1">VLOOKUP(U64,pr,11)</f>
        <v>2</v>
      </c>
      <c r="AD66" s="116" t="str">
        <f ca="1">VLOOKUP(U64,pr,35)</f>
        <v xml:space="preserve"> </v>
      </c>
      <c r="AE66" s="27">
        <f ca="1">VLOOKUP(U64,pr,12)</f>
        <v>2</v>
      </c>
      <c r="AF66" s="116" t="str">
        <f ca="1">VLOOKUP(U64,pr,36)</f>
        <v xml:space="preserve"> </v>
      </c>
      <c r="AG66" s="21">
        <f ca="1">VLOOKUP(U64,pr,13)</f>
        <v>1</v>
      </c>
      <c r="AH66" s="116" t="str">
        <f ca="1">VLOOKUP(U64,pr,37)</f>
        <v>.</v>
      </c>
      <c r="AI66" s="21">
        <f ca="1">VLOOKUP(U64,pr,14)</f>
        <v>1</v>
      </c>
      <c r="AK66" s="21" t="str">
        <f ca="1">VLOOKUP(U64,pr,15)</f>
        <v/>
      </c>
      <c r="AL66" s="21" t="str">
        <f ca="1">VLOOKUP(U64,pr,16)</f>
        <v/>
      </c>
      <c r="AP66" s="24" t="str">
        <f ca="1">VLOOKUP(AN64,pr,8)</f>
        <v/>
      </c>
      <c r="AQ66" s="105" t="str">
        <f ca="1">VLOOKUP(AN64,pr,33)</f>
        <v xml:space="preserve"> </v>
      </c>
      <c r="AR66" s="24">
        <f ca="1">VLOOKUP(AN64,pr,9)</f>
        <v>8</v>
      </c>
      <c r="AS66" s="105" t="str">
        <f ca="1">VLOOKUP(AN64,pr,34)</f>
        <v>.</v>
      </c>
      <c r="AT66" s="24">
        <f ca="1">VLOOKUP(AN64,pr,10)</f>
        <v>2</v>
      </c>
      <c r="AU66" s="30" t="s">
        <v>15</v>
      </c>
      <c r="AV66" s="21">
        <f ca="1">VLOOKUP(AN64,pr,11)</f>
        <v>2</v>
      </c>
      <c r="AW66" s="116" t="str">
        <f ca="1">VLOOKUP(AN64,pr,35)</f>
        <v xml:space="preserve"> </v>
      </c>
      <c r="AX66" s="27">
        <f ca="1">VLOOKUP(AN64,pr,12)</f>
        <v>7</v>
      </c>
      <c r="AY66" s="116" t="str">
        <f ca="1">VLOOKUP(AN64,pr,36)</f>
        <v xml:space="preserve"> </v>
      </c>
      <c r="AZ66" s="21">
        <f ca="1">VLOOKUP(AN64,pr,13)</f>
        <v>8</v>
      </c>
      <c r="BA66" s="116" t="str">
        <f ca="1">VLOOKUP(AN64,pr,37)</f>
        <v>.</v>
      </c>
      <c r="BB66" s="21">
        <f ca="1">VLOOKUP(AN64,pr,14)</f>
        <v>8</v>
      </c>
      <c r="BD66" s="21" t="str">
        <f ca="1">VLOOKUP(AN64,pr,15)</f>
        <v/>
      </c>
      <c r="BE66" s="21" t="str">
        <f ca="1">VLOOKUP(AN64,pr,16)</f>
        <v/>
      </c>
    </row>
    <row r="67" spans="2:57" ht="19.5" customHeight="1" x14ac:dyDescent="0.15">
      <c r="D67" s="21"/>
      <c r="F67" s="21"/>
      <c r="H67" s="21"/>
      <c r="I67" s="22"/>
      <c r="J67" s="23">
        <f ca="1">VLOOKUP(B64,pr,17)</f>
        <v>3</v>
      </c>
      <c r="K67" s="115"/>
      <c r="L67" s="23">
        <f ca="1">VLOOKUP(B64,pr,18)</f>
        <v>9</v>
      </c>
      <c r="M67" s="115"/>
      <c r="N67" s="23">
        <f ca="1">VLOOKUP(B64,pr,19)</f>
        <v>6</v>
      </c>
      <c r="O67" s="115"/>
      <c r="P67" s="23">
        <f ca="1">VLOOKUP(B64,pr,20)</f>
        <v>0</v>
      </c>
      <c r="Q67" s="115"/>
      <c r="R67" s="22"/>
      <c r="S67" s="22"/>
      <c r="W67" s="21"/>
      <c r="Y67" s="21"/>
      <c r="AA67" s="21"/>
      <c r="AB67" s="22"/>
      <c r="AC67" s="23">
        <f ca="1">VLOOKUP(U64,pr,17)</f>
        <v>2</v>
      </c>
      <c r="AD67" s="115"/>
      <c r="AE67" s="23">
        <f ca="1">VLOOKUP(U64,pr,18)</f>
        <v>0</v>
      </c>
      <c r="AF67" s="115"/>
      <c r="AG67" s="23">
        <f ca="1">VLOOKUP(U64,pr,19)</f>
        <v>1</v>
      </c>
      <c r="AH67" s="115"/>
      <c r="AI67" s="23" t="str">
        <f ca="1">VLOOKUP(U64,pr,20)</f>
        <v/>
      </c>
      <c r="AJ67" s="115"/>
      <c r="AK67" s="22"/>
      <c r="AL67" s="22"/>
      <c r="AP67" s="21"/>
      <c r="AR67" s="21"/>
      <c r="AT67" s="21"/>
      <c r="AU67" s="22"/>
      <c r="AV67" s="23">
        <f ca="1">VLOOKUP(AN64,pr,17)</f>
        <v>2</v>
      </c>
      <c r="AW67" s="115"/>
      <c r="AX67" s="23">
        <f ca="1">VLOOKUP(AN64,pr,18)</f>
        <v>4</v>
      </c>
      <c r="AY67" s="115"/>
      <c r="AZ67" s="23">
        <f ca="1">VLOOKUP(AN64,pr,19)</f>
        <v>6</v>
      </c>
      <c r="BA67" s="115"/>
      <c r="BB67" s="23" t="str">
        <f ca="1">VLOOKUP(AN64,pr,20)</f>
        <v/>
      </c>
      <c r="BC67" s="115"/>
      <c r="BD67" s="22"/>
      <c r="BE67" s="22"/>
    </row>
    <row r="68" spans="2:57" ht="19.5" customHeight="1" x14ac:dyDescent="0.15">
      <c r="D68" s="21"/>
      <c r="F68" s="21"/>
      <c r="H68" s="21"/>
      <c r="I68" s="21"/>
      <c r="J68" s="21"/>
      <c r="L68" s="21">
        <f ca="1">VLOOKUP(B64,pr,21)</f>
        <v>3</v>
      </c>
      <c r="N68" s="21">
        <f ca="1">VLOOKUP(B64,pr,22)</f>
        <v>0</v>
      </c>
      <c r="P68" s="21">
        <f ca="1">VLOOKUP(B64,pr,23)</f>
        <v>8</v>
      </c>
      <c r="R68" s="21">
        <f ca="1">VLOOKUP(B64,pr,24)</f>
        <v>0</v>
      </c>
      <c r="S68" s="21"/>
      <c r="W68" s="21"/>
      <c r="Y68" s="21"/>
      <c r="AA68" s="21"/>
      <c r="AB68" s="21"/>
      <c r="AC68" s="21"/>
      <c r="AE68" s="21">
        <f ca="1">VLOOKUP(U64,pr,21)</f>
        <v>2</v>
      </c>
      <c r="AG68" s="21">
        <f ca="1">VLOOKUP(U64,pr,22)</f>
        <v>0</v>
      </c>
      <c r="AI68" s="21">
        <f ca="1">VLOOKUP(U64,pr,23)</f>
        <v>1</v>
      </c>
      <c r="AK68" s="21" t="str">
        <f ca="1">VLOOKUP(U64,pr,24)</f>
        <v/>
      </c>
      <c r="AL68" s="21"/>
      <c r="AP68" s="21"/>
      <c r="AR68" s="21"/>
      <c r="AT68" s="21"/>
      <c r="AU68" s="21"/>
      <c r="AV68" s="21"/>
      <c r="AX68" s="21">
        <f ca="1">VLOOKUP(AN64,pr,21)</f>
        <v>3</v>
      </c>
      <c r="AZ68" s="21">
        <f ca="1">VLOOKUP(AN64,pr,22)</f>
        <v>2</v>
      </c>
      <c r="BB68" s="21">
        <f ca="1">VLOOKUP(AN64,pr,23)</f>
        <v>8</v>
      </c>
      <c r="BD68" s="21" t="str">
        <f ca="1">VLOOKUP(AN64,pr,24)</f>
        <v/>
      </c>
      <c r="BE68" s="21"/>
    </row>
    <row r="69" spans="2:57" ht="19.5" customHeight="1" x14ac:dyDescent="0.15">
      <c r="D69" s="21"/>
      <c r="F69" s="21"/>
      <c r="H69" s="21"/>
      <c r="I69" s="22"/>
      <c r="J69" s="22"/>
      <c r="K69" s="117"/>
      <c r="L69" s="22">
        <f ca="1">VLOOKUP(B64,pr,25)</f>
        <v>3</v>
      </c>
      <c r="M69" s="117"/>
      <c r="N69" s="22">
        <f ca="1">VLOOKUP(B64,pr,26)</f>
        <v>0</v>
      </c>
      <c r="O69" s="117"/>
      <c r="P69" s="22">
        <f ca="1">VLOOKUP(B64,pr,27)</f>
        <v>8</v>
      </c>
      <c r="Q69" s="117"/>
      <c r="R69" s="22">
        <f ca="1">VLOOKUP(B64,pr,28)</f>
        <v>0</v>
      </c>
      <c r="S69" s="22"/>
      <c r="W69" s="21"/>
      <c r="Y69" s="21"/>
      <c r="AA69" s="21"/>
      <c r="AB69" s="22"/>
      <c r="AC69" s="22"/>
      <c r="AD69" s="117"/>
      <c r="AE69" s="22">
        <f ca="1">VLOOKUP(U64,pr,25)</f>
        <v>2</v>
      </c>
      <c r="AF69" s="117"/>
      <c r="AG69" s="22">
        <f ca="1">VLOOKUP(U64,pr,26)</f>
        <v>0</v>
      </c>
      <c r="AH69" s="117"/>
      <c r="AI69" s="22">
        <f ca="1">VLOOKUP(U64,pr,27)</f>
        <v>1</v>
      </c>
      <c r="AJ69" s="117"/>
      <c r="AK69" s="22" t="str">
        <f ca="1">VLOOKUP(U64,pr,28)</f>
        <v/>
      </c>
      <c r="AL69" s="22"/>
      <c r="AP69" s="21"/>
      <c r="AR69" s="21"/>
      <c r="AT69" s="21"/>
      <c r="AU69" s="22"/>
      <c r="AV69" s="22"/>
      <c r="AW69" s="117"/>
      <c r="AX69" s="22">
        <f ca="1">VLOOKUP(AN64,pr,25)</f>
        <v>3</v>
      </c>
      <c r="AY69" s="117"/>
      <c r="AZ69" s="22">
        <f ca="1">VLOOKUP(AN64,pr,26)</f>
        <v>2</v>
      </c>
      <c r="BA69" s="117"/>
      <c r="BB69" s="22">
        <f ca="1">VLOOKUP(AN64,pr,27)</f>
        <v>8</v>
      </c>
      <c r="BC69" s="117"/>
      <c r="BD69" s="22" t="str">
        <f ca="1">VLOOKUP(AN64,pr,28)</f>
        <v/>
      </c>
      <c r="BE69" s="22"/>
    </row>
    <row r="70" spans="2:57" ht="19.5" customHeight="1" x14ac:dyDescent="0.15">
      <c r="D70" s="21"/>
      <c r="F70" s="21"/>
      <c r="H70" s="21"/>
      <c r="I70" s="21"/>
      <c r="J70" s="21"/>
      <c r="L70" s="21"/>
      <c r="N70" s="21"/>
      <c r="P70" s="21">
        <v>0</v>
      </c>
      <c r="R70" s="21"/>
      <c r="S70" s="21"/>
      <c r="W70" s="21"/>
      <c r="Y70" s="21"/>
      <c r="AA70" s="21"/>
      <c r="AB70" s="21"/>
      <c r="AC70" s="21"/>
      <c r="AE70" s="21"/>
      <c r="AG70" s="21"/>
      <c r="AI70" s="21">
        <v>0</v>
      </c>
      <c r="AK70" s="21"/>
      <c r="AL70" s="21"/>
      <c r="AP70" s="21"/>
      <c r="AR70" s="21"/>
      <c r="AT70" s="21"/>
      <c r="AU70" s="21"/>
      <c r="AV70" s="21"/>
      <c r="AX70" s="21"/>
      <c r="AZ70" s="21"/>
      <c r="BB70" s="21">
        <v>0</v>
      </c>
      <c r="BD70" s="21"/>
      <c r="BE70" s="21"/>
    </row>
    <row r="71" spans="2:57" ht="19.5" customHeight="1" x14ac:dyDescent="0.15"/>
    <row r="72" spans="2:57" ht="19.5" customHeight="1" x14ac:dyDescent="0.15"/>
    <row r="73" spans="2:57" ht="19.5" customHeight="1" x14ac:dyDescent="0.15"/>
    <row r="74" spans="2:57" ht="19.5" customHeight="1" x14ac:dyDescent="0.15">
      <c r="B74">
        <f>+B64+3</f>
        <v>10</v>
      </c>
      <c r="C74" t="s">
        <v>15</v>
      </c>
      <c r="U74">
        <f>+B74+1</f>
        <v>11</v>
      </c>
      <c r="V74" t="s">
        <v>15</v>
      </c>
      <c r="AN74">
        <f>+U74+1</f>
        <v>12</v>
      </c>
      <c r="AO74" t="s">
        <v>15</v>
      </c>
    </row>
    <row r="75" spans="2:57" ht="19.5" customHeight="1" x14ac:dyDescent="0.15">
      <c r="D75" s="21"/>
      <c r="F75" s="21"/>
      <c r="H75" s="21"/>
      <c r="I75" s="22"/>
      <c r="J75" s="22" t="str">
        <f ca="1">VLOOKUP(B74,pr,2)</f>
        <v/>
      </c>
      <c r="K75" s="115" t="str">
        <f ca="1">VLOOKUP(B74,pr,29)</f>
        <v xml:space="preserve"> </v>
      </c>
      <c r="L75" s="22" t="str">
        <f ca="1">VLOOKUP(B74,pr,3)</f>
        <v/>
      </c>
      <c r="M75" s="115" t="str">
        <f ca="1">VLOOKUP(B74,pr,30)</f>
        <v xml:space="preserve"> </v>
      </c>
      <c r="N75" s="22">
        <f ca="1">VLOOKUP(B74,pr,4)</f>
        <v>9</v>
      </c>
      <c r="O75" s="115" t="str">
        <f ca="1">VLOOKUP(B74,pr,31)</f>
        <v xml:space="preserve"> </v>
      </c>
      <c r="P75" s="22">
        <f ca="1">VLOOKUP(B74,pr,5)</f>
        <v>5</v>
      </c>
      <c r="Q75" s="117" t="str">
        <f ca="1">VLOOKUP(B74,pr,32)</f>
        <v xml:space="preserve"> </v>
      </c>
      <c r="R75" s="22">
        <f ca="1">VLOOKUP(B74,pr,6)</f>
        <v>0</v>
      </c>
      <c r="S75" s="22" t="str">
        <f ca="1">VLOOKUP(B74,pr,7)</f>
        <v/>
      </c>
      <c r="W75" s="21"/>
      <c r="Y75" s="21"/>
      <c r="AA75" s="21"/>
      <c r="AB75" s="22"/>
      <c r="AC75" s="22" t="str">
        <f ca="1">VLOOKUP(U74,pr,2)</f>
        <v/>
      </c>
      <c r="AD75" s="115" t="str">
        <f ca="1">VLOOKUP(U74,pr,29)</f>
        <v xml:space="preserve"> </v>
      </c>
      <c r="AE75" s="22">
        <f ca="1">VLOOKUP(U74,pr,3)</f>
        <v>0</v>
      </c>
      <c r="AF75" s="115" t="str">
        <f ca="1">VLOOKUP(U74,pr,30)</f>
        <v>.</v>
      </c>
      <c r="AG75" s="22">
        <f ca="1">VLOOKUP(U74,pr,4)</f>
        <v>3</v>
      </c>
      <c r="AH75" s="115" t="str">
        <f ca="1">VLOOKUP(U74,pr,31)</f>
        <v xml:space="preserve"> </v>
      </c>
      <c r="AI75" s="22">
        <f ca="1">VLOOKUP(U74,pr,5)</f>
        <v>2</v>
      </c>
      <c r="AJ75" s="117" t="str">
        <f ca="1">VLOOKUP(U74,pr,32)</f>
        <v xml:space="preserve"> </v>
      </c>
      <c r="AK75" s="22" t="str">
        <f ca="1">VLOOKUP(U74,pr,6)</f>
        <v/>
      </c>
      <c r="AL75" s="22" t="str">
        <f ca="1">VLOOKUP(U74,pr,7)</f>
        <v/>
      </c>
      <c r="AP75" s="21"/>
      <c r="AR75" s="21"/>
      <c r="AT75" s="21"/>
      <c r="AU75" s="22"/>
      <c r="AV75" s="22" t="str">
        <f ca="1">VLOOKUP(AN74,pr,2)</f>
        <v/>
      </c>
      <c r="AW75" s="115" t="str">
        <f ca="1">VLOOKUP(AN74,pr,29)</f>
        <v xml:space="preserve"> </v>
      </c>
      <c r="AX75" s="22" t="str">
        <f ca="1">VLOOKUP(AN74,pr,3)</f>
        <v/>
      </c>
      <c r="AY75" s="115" t="str">
        <f ca="1">VLOOKUP(AN74,pr,30)</f>
        <v xml:space="preserve"> </v>
      </c>
      <c r="AZ75" s="22">
        <f ca="1">VLOOKUP(AN74,pr,4)</f>
        <v>4</v>
      </c>
      <c r="BA75" s="115" t="str">
        <f ca="1">VLOOKUP(AN74,pr,31)</f>
        <v>.</v>
      </c>
      <c r="BB75" s="22">
        <f ca="1">VLOOKUP(AN74,pr,5)</f>
        <v>6</v>
      </c>
      <c r="BC75" s="117" t="str">
        <f ca="1">VLOOKUP(AN74,pr,32)</f>
        <v xml:space="preserve"> </v>
      </c>
      <c r="BD75" s="22" t="str">
        <f ca="1">VLOOKUP(AN74,pr,6)</f>
        <v/>
      </c>
      <c r="BE75" s="22" t="str">
        <f ca="1">VLOOKUP(AN74,pr,7)</f>
        <v/>
      </c>
    </row>
    <row r="76" spans="2:57" ht="19.5" customHeight="1" x14ac:dyDescent="0.15">
      <c r="D76" s="24" t="str">
        <f ca="1">VLOOKUP(B74,pr,8)</f>
        <v/>
      </c>
      <c r="E76" s="105" t="str">
        <f ca="1">VLOOKUP(B74,pr,33)</f>
        <v xml:space="preserve"> </v>
      </c>
      <c r="F76" s="24">
        <f ca="1">VLOOKUP(B74,pr,9)</f>
        <v>2</v>
      </c>
      <c r="G76" s="105" t="str">
        <f ca="1">VLOOKUP(B74,pr,34)</f>
        <v>.</v>
      </c>
      <c r="H76" s="24">
        <f ca="1">VLOOKUP(B74,pr,10)</f>
        <v>9</v>
      </c>
      <c r="I76" s="30" t="s">
        <v>15</v>
      </c>
      <c r="J76" s="21">
        <f ca="1">VLOOKUP(B74,pr,11)</f>
        <v>2</v>
      </c>
      <c r="K76" s="116" t="str">
        <f ca="1">VLOOKUP(B74,pr,35)</f>
        <v xml:space="preserve"> </v>
      </c>
      <c r="L76" s="27">
        <f ca="1">VLOOKUP(B74,pr,12)</f>
        <v>7</v>
      </c>
      <c r="M76" s="116" t="str">
        <f ca="1">VLOOKUP(B74,pr,36)</f>
        <v xml:space="preserve"> </v>
      </c>
      <c r="N76" s="21">
        <f ca="1">VLOOKUP(B74,pr,13)</f>
        <v>5</v>
      </c>
      <c r="O76" s="116" t="str">
        <f ca="1">VLOOKUP(B74,pr,37)</f>
        <v xml:space="preserve"> </v>
      </c>
      <c r="P76" s="21">
        <f ca="1">VLOOKUP(B74,pr,14)</f>
        <v>5</v>
      </c>
      <c r="R76" s="21" t="str">
        <f ca="1">VLOOKUP(B74,pr,15)</f>
        <v/>
      </c>
      <c r="S76" s="21" t="str">
        <f ca="1">VLOOKUP(B74,pr,16)</f>
        <v/>
      </c>
      <c r="W76" s="24" t="str">
        <f ca="1">VLOOKUP(U74,pr,8)</f>
        <v/>
      </c>
      <c r="X76" s="105" t="str">
        <f ca="1">VLOOKUP(U74,pr,33)</f>
        <v xml:space="preserve"> </v>
      </c>
      <c r="Y76" s="24">
        <f ca="1">VLOOKUP(U74,pr,9)</f>
        <v>5</v>
      </c>
      <c r="Z76" s="105" t="str">
        <f ca="1">VLOOKUP(U74,pr,34)</f>
        <v>.</v>
      </c>
      <c r="AA76" s="24">
        <f ca="1">VLOOKUP(U74,pr,10)</f>
        <v>6</v>
      </c>
      <c r="AB76" s="30" t="s">
        <v>15</v>
      </c>
      <c r="AC76" s="21">
        <f ca="1">VLOOKUP(U74,pr,11)</f>
        <v>1</v>
      </c>
      <c r="AD76" s="116" t="str">
        <f ca="1">VLOOKUP(U74,pr,35)</f>
        <v>.</v>
      </c>
      <c r="AE76" s="27">
        <f ca="1">VLOOKUP(U74,pr,12)</f>
        <v>7</v>
      </c>
      <c r="AF76" s="116" t="str">
        <f ca="1">VLOOKUP(U74,pr,36)</f>
        <v xml:space="preserve"> </v>
      </c>
      <c r="AG76" s="21">
        <f ca="1">VLOOKUP(U74,pr,13)</f>
        <v>9</v>
      </c>
      <c r="AH76" s="116" t="str">
        <f ca="1">VLOOKUP(U74,pr,37)</f>
        <v xml:space="preserve"> </v>
      </c>
      <c r="AI76" s="21">
        <f ca="1">VLOOKUP(U74,pr,14)</f>
        <v>2</v>
      </c>
      <c r="AK76" s="21" t="str">
        <f ca="1">VLOOKUP(U74,pr,15)</f>
        <v/>
      </c>
      <c r="AL76" s="21" t="str">
        <f ca="1">VLOOKUP(U74,pr,16)</f>
        <v/>
      </c>
      <c r="AP76" s="24" t="str">
        <f ca="1">VLOOKUP(AN74,pr,8)</f>
        <v/>
      </c>
      <c r="AQ76" s="105" t="str">
        <f ca="1">VLOOKUP(AN74,pr,33)</f>
        <v xml:space="preserve"> </v>
      </c>
      <c r="AR76" s="24">
        <f ca="1">VLOOKUP(AN74,pr,9)</f>
        <v>3</v>
      </c>
      <c r="AS76" s="105" t="str">
        <f ca="1">VLOOKUP(AN74,pr,34)</f>
        <v xml:space="preserve"> </v>
      </c>
      <c r="AT76" s="24">
        <f ca="1">VLOOKUP(AN74,pr,10)</f>
        <v>8</v>
      </c>
      <c r="AU76" s="30" t="s">
        <v>15</v>
      </c>
      <c r="AV76" s="21">
        <f ca="1">VLOOKUP(AN74,pr,11)</f>
        <v>1</v>
      </c>
      <c r="AW76" s="116" t="str">
        <f ca="1">VLOOKUP(AN74,pr,35)</f>
        <v xml:space="preserve"> </v>
      </c>
      <c r="AX76" s="27">
        <f ca="1">VLOOKUP(AN74,pr,12)</f>
        <v>7</v>
      </c>
      <c r="AY76" s="116" t="str">
        <f ca="1">VLOOKUP(AN74,pr,36)</f>
        <v xml:space="preserve"> </v>
      </c>
      <c r="AZ76" s="21">
        <f ca="1">VLOOKUP(AN74,pr,13)</f>
        <v>4</v>
      </c>
      <c r="BA76" s="116" t="str">
        <f ca="1">VLOOKUP(AN74,pr,37)</f>
        <v>.</v>
      </c>
      <c r="BB76" s="21">
        <f ca="1">VLOOKUP(AN74,pr,14)</f>
        <v>8</v>
      </c>
      <c r="BD76" s="21" t="str">
        <f ca="1">VLOOKUP(AN74,pr,15)</f>
        <v/>
      </c>
      <c r="BE76" s="21" t="str">
        <f ca="1">VLOOKUP(AN74,pr,16)</f>
        <v/>
      </c>
    </row>
    <row r="77" spans="2:57" ht="19.5" customHeight="1" x14ac:dyDescent="0.15">
      <c r="D77" s="21"/>
      <c r="F77" s="21"/>
      <c r="H77" s="21"/>
      <c r="I77" s="22"/>
      <c r="J77" s="23">
        <f ca="1">VLOOKUP(B74,pr,17)</f>
        <v>2</v>
      </c>
      <c r="K77" s="115"/>
      <c r="L77" s="23">
        <f ca="1">VLOOKUP(B74,pr,18)</f>
        <v>6</v>
      </c>
      <c r="M77" s="115"/>
      <c r="N77" s="23">
        <f ca="1">VLOOKUP(B74,pr,19)</f>
        <v>1</v>
      </c>
      <c r="O77" s="115"/>
      <c r="P77" s="23" t="str">
        <f ca="1">VLOOKUP(B74,pr,20)</f>
        <v/>
      </c>
      <c r="Q77" s="115"/>
      <c r="R77" s="22"/>
      <c r="S77" s="22"/>
      <c r="W77" s="21"/>
      <c r="Y77" s="21"/>
      <c r="AA77" s="21"/>
      <c r="AB77" s="22"/>
      <c r="AC77" s="23">
        <f ca="1">VLOOKUP(U74,pr,17)</f>
        <v>1</v>
      </c>
      <c r="AD77" s="115"/>
      <c r="AE77" s="23">
        <f ca="1">VLOOKUP(U74,pr,18)</f>
        <v>6</v>
      </c>
      <c r="AF77" s="115"/>
      <c r="AG77" s="23">
        <f ca="1">VLOOKUP(U74,pr,19)</f>
        <v>8</v>
      </c>
      <c r="AH77" s="115"/>
      <c r="AI77" s="23" t="str">
        <f ca="1">VLOOKUP(U74,pr,20)</f>
        <v/>
      </c>
      <c r="AJ77" s="115"/>
      <c r="AK77" s="22"/>
      <c r="AL77" s="22"/>
      <c r="AP77" s="21"/>
      <c r="AR77" s="21"/>
      <c r="AT77" s="21"/>
      <c r="AU77" s="22"/>
      <c r="AV77" s="23">
        <f ca="1">VLOOKUP(AN74,pr,17)</f>
        <v>1</v>
      </c>
      <c r="AW77" s="115"/>
      <c r="AX77" s="23">
        <f ca="1">VLOOKUP(AN74,pr,18)</f>
        <v>5</v>
      </c>
      <c r="AY77" s="115"/>
      <c r="AZ77" s="23">
        <f ca="1">VLOOKUP(AN74,pr,19)</f>
        <v>2</v>
      </c>
      <c r="BA77" s="115"/>
      <c r="BB77" s="23" t="str">
        <f ca="1">VLOOKUP(AN74,pr,20)</f>
        <v/>
      </c>
      <c r="BC77" s="115"/>
      <c r="BD77" s="22"/>
      <c r="BE77" s="22"/>
    </row>
    <row r="78" spans="2:57" ht="19.5" customHeight="1" x14ac:dyDescent="0.15">
      <c r="D78" s="21"/>
      <c r="F78" s="21"/>
      <c r="H78" s="21"/>
      <c r="I78" s="21"/>
      <c r="J78" s="21"/>
      <c r="L78" s="21">
        <f ca="1">VLOOKUP(B74,pr,21)</f>
        <v>1</v>
      </c>
      <c r="N78" s="21">
        <f ca="1">VLOOKUP(B74,pr,22)</f>
        <v>4</v>
      </c>
      <c r="P78" s="21">
        <f ca="1">VLOOKUP(B74,pr,23)</f>
        <v>5</v>
      </c>
      <c r="R78" s="21" t="str">
        <f ca="1">VLOOKUP(B74,pr,24)</f>
        <v/>
      </c>
      <c r="S78" s="21"/>
      <c r="W78" s="21"/>
      <c r="Y78" s="21"/>
      <c r="AA78" s="21"/>
      <c r="AB78" s="21"/>
      <c r="AC78" s="21"/>
      <c r="AE78" s="21">
        <f ca="1">VLOOKUP(U74,pr,21)</f>
        <v>1</v>
      </c>
      <c r="AG78" s="21">
        <f ca="1">VLOOKUP(U74,pr,22)</f>
        <v>1</v>
      </c>
      <c r="AI78" s="21">
        <f ca="1">VLOOKUP(U74,pr,23)</f>
        <v>2</v>
      </c>
      <c r="AK78" s="21" t="str">
        <f ca="1">VLOOKUP(U74,pr,24)</f>
        <v/>
      </c>
      <c r="AL78" s="21"/>
      <c r="AP78" s="21"/>
      <c r="AR78" s="21"/>
      <c r="AT78" s="21"/>
      <c r="AU78" s="21"/>
      <c r="AV78" s="21"/>
      <c r="AX78" s="21">
        <f ca="1">VLOOKUP(AN74,pr,21)</f>
        <v>2</v>
      </c>
      <c r="AZ78" s="21">
        <f ca="1">VLOOKUP(AN74,pr,22)</f>
        <v>2</v>
      </c>
      <c r="BB78" s="21">
        <f ca="1">VLOOKUP(AN74,pr,23)</f>
        <v>8</v>
      </c>
      <c r="BD78" s="21" t="str">
        <f ca="1">VLOOKUP(AN74,pr,24)</f>
        <v/>
      </c>
      <c r="BE78" s="21"/>
    </row>
    <row r="79" spans="2:57" ht="19.5" customHeight="1" x14ac:dyDescent="0.15">
      <c r="D79" s="21"/>
      <c r="F79" s="21"/>
      <c r="H79" s="21"/>
      <c r="I79" s="22"/>
      <c r="J79" s="22"/>
      <c r="K79" s="117"/>
      <c r="L79" s="22">
        <f ca="1">VLOOKUP(B74,pr,25)</f>
        <v>1</v>
      </c>
      <c r="M79" s="117"/>
      <c r="N79" s="22">
        <f ca="1">VLOOKUP(B74,pr,26)</f>
        <v>4</v>
      </c>
      <c r="O79" s="117"/>
      <c r="P79" s="22">
        <f ca="1">VLOOKUP(B74,pr,27)</f>
        <v>5</v>
      </c>
      <c r="Q79" s="117"/>
      <c r="R79" s="22" t="str">
        <f ca="1">VLOOKUP(B74,pr,28)</f>
        <v/>
      </c>
      <c r="S79" s="22"/>
      <c r="W79" s="21"/>
      <c r="Y79" s="21"/>
      <c r="AA79" s="21"/>
      <c r="AB79" s="22"/>
      <c r="AC79" s="22"/>
      <c r="AD79" s="117"/>
      <c r="AE79" s="22">
        <f ca="1">VLOOKUP(U74,pr,25)</f>
        <v>1</v>
      </c>
      <c r="AF79" s="117"/>
      <c r="AG79" s="22">
        <f ca="1">VLOOKUP(U74,pr,26)</f>
        <v>1</v>
      </c>
      <c r="AH79" s="117"/>
      <c r="AI79" s="22">
        <f ca="1">VLOOKUP(U74,pr,27)</f>
        <v>2</v>
      </c>
      <c r="AJ79" s="117"/>
      <c r="AK79" s="22" t="str">
        <f ca="1">VLOOKUP(U74,pr,28)</f>
        <v/>
      </c>
      <c r="AL79" s="22"/>
      <c r="AP79" s="21"/>
      <c r="AR79" s="21"/>
      <c r="AT79" s="21"/>
      <c r="AU79" s="22"/>
      <c r="AV79" s="22"/>
      <c r="AW79" s="117"/>
      <c r="AX79" s="22">
        <f ca="1">VLOOKUP(AN74,pr,25)</f>
        <v>2</v>
      </c>
      <c r="AY79" s="117"/>
      <c r="AZ79" s="22">
        <f ca="1">VLOOKUP(AN74,pr,26)</f>
        <v>2</v>
      </c>
      <c r="BA79" s="117"/>
      <c r="BB79" s="22">
        <f ca="1">VLOOKUP(AN74,pr,27)</f>
        <v>8</v>
      </c>
      <c r="BC79" s="117"/>
      <c r="BD79" s="22" t="str">
        <f ca="1">VLOOKUP(AN74,pr,28)</f>
        <v/>
      </c>
      <c r="BE79" s="22"/>
    </row>
    <row r="80" spans="2:57" ht="19.5" customHeight="1" x14ac:dyDescent="0.15">
      <c r="D80" s="21"/>
      <c r="F80" s="21"/>
      <c r="H80" s="21"/>
      <c r="I80" s="21"/>
      <c r="J80" s="21"/>
      <c r="L80" s="21"/>
      <c r="N80" s="21"/>
      <c r="P80" s="21">
        <v>0</v>
      </c>
      <c r="R80" s="21"/>
      <c r="S80" s="21"/>
      <c r="W80" s="21"/>
      <c r="Y80" s="21"/>
      <c r="AA80" s="21"/>
      <c r="AB80" s="21"/>
      <c r="AC80" s="21"/>
      <c r="AE80" s="21"/>
      <c r="AG80" s="21"/>
      <c r="AI80" s="21">
        <v>0</v>
      </c>
      <c r="AK80" s="21"/>
      <c r="AL80" s="21"/>
      <c r="AP80" s="21"/>
      <c r="AR80" s="21"/>
      <c r="AT80" s="21"/>
      <c r="AU80" s="21"/>
      <c r="AV80" s="21"/>
      <c r="AX80" s="21"/>
      <c r="AZ80" s="21"/>
      <c r="BB80" s="21">
        <v>0</v>
      </c>
      <c r="BD80" s="21"/>
      <c r="BE80" s="21"/>
    </row>
  </sheetData>
  <mergeCells count="4">
    <mergeCell ref="BH2:BI3"/>
    <mergeCell ref="BD43:BF43"/>
    <mergeCell ref="B2:BC2"/>
    <mergeCell ref="B42:BC42"/>
  </mergeCells>
  <phoneticPr fontId="1"/>
  <pageMargins left="0.35" right="0.25" top="0.38" bottom="0.75" header="0.3" footer="0.3"/>
  <pageSetup paperSize="9" orientation="portrait" horizontalDpi="0" verticalDpi="0" r:id="rId1"/>
  <rowBreaks count="1" manualBreakCount="1">
    <brk id="41" min="1" max="5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7E100-3B56-4106-A7BF-B0FDB15D5788}">
  <sheetPr>
    <tabColor rgb="FF0070C0"/>
  </sheetPr>
  <dimension ref="B1:BI83"/>
  <sheetViews>
    <sheetView topLeftCell="R43" zoomScale="190" zoomScaleNormal="190" workbookViewId="0">
      <selection activeCell="Z46" sqref="Z46"/>
    </sheetView>
  </sheetViews>
  <sheetFormatPr defaultRowHeight="16.5" x14ac:dyDescent="0.15"/>
  <cols>
    <col min="2" max="2" width="2.85546875" customWidth="1"/>
    <col min="3" max="3" width="1.42578125" customWidth="1"/>
    <col min="4" max="4" width="2.140625" customWidth="1"/>
    <col min="5" max="5" width="1.140625" style="104" customWidth="1"/>
    <col min="6" max="6" width="2" customWidth="1"/>
    <col min="7" max="7" width="0.85546875" style="104" customWidth="1"/>
    <col min="8" max="8" width="2" customWidth="1"/>
    <col min="9" max="9" width="1.28515625" customWidth="1"/>
    <col min="10" max="10" width="3.140625" customWidth="1"/>
    <col min="11" max="11" width="1.140625" style="104" customWidth="1"/>
    <col min="12" max="12" width="2.140625" customWidth="1"/>
    <col min="13" max="13" width="1.140625" style="104" customWidth="1"/>
    <col min="14" max="14" width="2.140625" customWidth="1"/>
    <col min="15" max="15" width="1.140625" style="104" customWidth="1"/>
    <col min="16" max="16" width="2.140625" customWidth="1"/>
    <col min="17" max="17" width="1.140625" style="104" customWidth="1"/>
    <col min="18" max="18" width="2.5703125" customWidth="1"/>
    <col min="19" max="19" width="3.140625" customWidth="1"/>
    <col min="20" max="20" width="2" customWidth="1"/>
    <col min="21" max="21" width="3" customWidth="1"/>
    <col min="22" max="22" width="1.42578125" customWidth="1"/>
    <col min="23" max="23" width="2.140625" customWidth="1"/>
    <col min="24" max="24" width="1.140625" style="104" customWidth="1"/>
    <col min="25" max="25" width="2.140625" customWidth="1"/>
    <col min="26" max="26" width="1.140625" style="104" customWidth="1"/>
    <col min="27" max="27" width="2" customWidth="1"/>
    <col min="28" max="28" width="1.42578125" customWidth="1"/>
    <col min="29" max="29" width="3.140625" customWidth="1"/>
    <col min="30" max="30" width="1.140625" style="104" customWidth="1"/>
    <col min="31" max="31" width="2.140625" customWidth="1"/>
    <col min="32" max="32" width="1.140625" style="104" customWidth="1"/>
    <col min="33" max="33" width="2.140625" customWidth="1"/>
    <col min="34" max="34" width="1.140625" style="104" customWidth="1"/>
    <col min="35" max="35" width="2.28515625" customWidth="1"/>
    <col min="36" max="36" width="1.140625" style="104" customWidth="1"/>
    <col min="37" max="37" width="2.140625" customWidth="1"/>
    <col min="38" max="38" width="3.28515625" customWidth="1"/>
    <col min="39" max="39" width="2.140625" customWidth="1"/>
    <col min="40" max="40" width="2.85546875" customWidth="1"/>
    <col min="41" max="41" width="1.42578125" customWidth="1"/>
    <col min="42" max="42" width="2.140625" customWidth="1"/>
    <col min="43" max="43" width="1.140625" style="104" customWidth="1"/>
    <col min="44" max="44" width="2" customWidth="1"/>
    <col min="45" max="45" width="1.140625" style="104" customWidth="1"/>
    <col min="46" max="46" width="2" customWidth="1"/>
    <col min="47" max="47" width="1.28515625" customWidth="1"/>
    <col min="48" max="48" width="3.140625" customWidth="1"/>
    <col min="49" max="49" width="1.140625" style="104" customWidth="1"/>
    <col min="50" max="50" width="2.140625" customWidth="1"/>
    <col min="51" max="51" width="1.140625" style="104" customWidth="1"/>
    <col min="52" max="52" width="2.140625" customWidth="1"/>
    <col min="53" max="53" width="1.140625" style="104" customWidth="1"/>
    <col min="54" max="54" width="2.140625" customWidth="1"/>
    <col min="55" max="55" width="1.140625" style="104" customWidth="1"/>
    <col min="56" max="56" width="2.140625" customWidth="1"/>
    <col min="57" max="58" width="3.140625" customWidth="1"/>
    <col min="61" max="61" width="14.7109375" customWidth="1"/>
  </cols>
  <sheetData>
    <row r="1" spans="2:61" ht="17.25" thickBot="1" x14ac:dyDescent="0.2"/>
    <row r="2" spans="2:61" ht="25.5" customHeight="1" x14ac:dyDescent="0.15">
      <c r="B2" s="37" t="s">
        <v>26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H2" s="106" t="s">
        <v>30</v>
      </c>
      <c r="BI2" s="107"/>
    </row>
    <row r="3" spans="2:61" ht="24.75" customHeight="1" thickBot="1" x14ac:dyDescent="0.2">
      <c r="B3" s="40" t="s">
        <v>25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BH3" s="108"/>
      <c r="BI3" s="109"/>
    </row>
    <row r="4" spans="2:61" ht="19.5" customHeight="1" x14ac:dyDescent="0.15">
      <c r="B4">
        <v>1</v>
      </c>
      <c r="C4" t="s">
        <v>15</v>
      </c>
      <c r="U4">
        <f>+B4+1</f>
        <v>2</v>
      </c>
      <c r="V4" t="s">
        <v>15</v>
      </c>
      <c r="AN4">
        <f>+U4+1</f>
        <v>3</v>
      </c>
      <c r="AO4" t="s">
        <v>15</v>
      </c>
    </row>
    <row r="5" spans="2:61" ht="19.5" customHeight="1" x14ac:dyDescent="0.15">
      <c r="D5" s="21"/>
      <c r="F5" s="21"/>
      <c r="H5" s="21"/>
      <c r="I5" s="22"/>
      <c r="J5" s="22"/>
      <c r="K5" s="111"/>
      <c r="L5" s="94"/>
      <c r="M5" s="115"/>
      <c r="N5" s="22"/>
      <c r="O5" s="111"/>
      <c r="P5" s="94"/>
      <c r="Q5" s="114"/>
      <c r="R5" s="101"/>
      <c r="S5" s="22"/>
      <c r="W5" s="21"/>
      <c r="Y5" s="21"/>
      <c r="AA5" s="21"/>
      <c r="AB5" s="22"/>
      <c r="AC5" s="22"/>
      <c r="AD5" s="111"/>
      <c r="AE5" s="94"/>
      <c r="AF5" s="115"/>
      <c r="AG5" s="22"/>
      <c r="AH5" s="111"/>
      <c r="AI5" s="94"/>
      <c r="AJ5" s="114"/>
      <c r="AK5" s="101"/>
      <c r="AL5" s="22"/>
      <c r="AP5" s="21"/>
      <c r="AR5" s="21"/>
      <c r="AT5" s="21"/>
      <c r="AU5" s="22"/>
      <c r="AV5" s="22"/>
      <c r="AW5" s="111"/>
      <c r="AX5" s="94"/>
      <c r="AY5" s="115"/>
      <c r="AZ5" s="22"/>
      <c r="BA5" s="111"/>
      <c r="BB5" s="94"/>
      <c r="BC5" s="114"/>
      <c r="BD5" s="101"/>
      <c r="BE5" s="22"/>
    </row>
    <row r="6" spans="2:61" ht="19.5" customHeight="1" x14ac:dyDescent="0.15">
      <c r="D6" s="24">
        <f ca="1">VLOOKUP(B4,qr,8)</f>
        <v>0</v>
      </c>
      <c r="E6" s="105" t="str">
        <f ca="1">VLOOKUP(B4,qr,40)</f>
        <v>.</v>
      </c>
      <c r="F6" s="24">
        <f ca="1">VLOOKUP(B4,qr,9)</f>
        <v>6</v>
      </c>
      <c r="G6" s="105" t="str">
        <f ca="1">VLOOKUP(B4,qr,41)</f>
        <v xml:space="preserve"> </v>
      </c>
      <c r="H6" s="24">
        <f ca="1">VLOOKUP(B4,qr,10)</f>
        <v>6</v>
      </c>
      <c r="I6" s="30" t="s">
        <v>15</v>
      </c>
      <c r="J6" s="21">
        <f ca="1">VLOOKUP(B4,qr,11)</f>
        <v>3</v>
      </c>
      <c r="K6" s="112" t="str">
        <f ca="1">VLOOKUP(B4,qr,42)</f>
        <v>.</v>
      </c>
      <c r="L6" s="96">
        <f ca="1">VLOOKUP(B4,qr,12)</f>
        <v>5</v>
      </c>
      <c r="M6" s="105" t="str">
        <f ca="1">VLOOKUP(B4,qr,43)</f>
        <v xml:space="preserve"> </v>
      </c>
      <c r="N6" s="24">
        <f ca="1">VLOOKUP(B4,qr,13)</f>
        <v>7</v>
      </c>
      <c r="O6" s="112" t="str">
        <f ca="1">VLOOKUP(B4,qr,44)</f>
        <v xml:space="preserve"> </v>
      </c>
      <c r="P6" s="99">
        <f ca="1">VLOOKUP(B4,qr,14)</f>
        <v>0.99999999999954525</v>
      </c>
      <c r="Q6" s="113"/>
      <c r="R6" s="102" t="str">
        <f ca="1">VLOOKUP(B4,pr,15)</f>
        <v/>
      </c>
      <c r="S6" s="21" t="str">
        <f ca="1">VLOOKUP(B4,pr,16)</f>
        <v/>
      </c>
      <c r="W6" s="24" t="str">
        <f ca="1">VLOOKUP(U4,qr,8)</f>
        <v/>
      </c>
      <c r="X6" s="105" t="str">
        <f ca="1">VLOOKUP(U4,qr,40)</f>
        <v xml:space="preserve"> </v>
      </c>
      <c r="Y6" s="24">
        <f ca="1">VLOOKUP(U4,qr,9)</f>
        <v>5</v>
      </c>
      <c r="Z6" s="105" t="str">
        <f ca="1">VLOOKUP(U4,qr,41)</f>
        <v>.</v>
      </c>
      <c r="AA6" s="24">
        <f ca="1">VLOOKUP(U4,qr,10)</f>
        <v>6</v>
      </c>
      <c r="AB6" s="30" t="s">
        <v>15</v>
      </c>
      <c r="AC6" s="21">
        <f ca="1">VLOOKUP(U4,qr,11)</f>
        <v>2</v>
      </c>
      <c r="AD6" s="112" t="str">
        <f ca="1">VLOOKUP(U4,qr,42)</f>
        <v xml:space="preserve"> </v>
      </c>
      <c r="AE6" s="96">
        <f ca="1">VLOOKUP(U4,qr,12)</f>
        <v>7</v>
      </c>
      <c r="AF6" s="105" t="str">
        <f ca="1">VLOOKUP(U4,qr,43)</f>
        <v xml:space="preserve"> </v>
      </c>
      <c r="AG6" s="24">
        <f ca="1">VLOOKUP(U4,qr,13)</f>
        <v>7</v>
      </c>
      <c r="AH6" s="112" t="str">
        <f ca="1">VLOOKUP(U4,qr,44)</f>
        <v>.</v>
      </c>
      <c r="AI6" s="99">
        <f ca="1">VLOOKUP(U4,qr,14)</f>
        <v>4</v>
      </c>
      <c r="AJ6" s="113"/>
      <c r="AK6" s="102" t="str">
        <f ca="1">VLOOKUP(U4,pr,15)</f>
        <v/>
      </c>
      <c r="AL6" s="21" t="str">
        <f ca="1">VLOOKUP(U4,pr,16)</f>
        <v/>
      </c>
      <c r="AP6" s="24">
        <f ca="1">VLOOKUP(AN4,qr,8)</f>
        <v>0</v>
      </c>
      <c r="AQ6" s="105" t="str">
        <f ca="1">VLOOKUP(AN4,qr,40)</f>
        <v>.</v>
      </c>
      <c r="AR6" s="24">
        <f ca="1">VLOOKUP(AN4,qr,9)</f>
        <v>8</v>
      </c>
      <c r="AS6" s="105" t="str">
        <f ca="1">VLOOKUP(AN4,qr,41)</f>
        <v xml:space="preserve"> </v>
      </c>
      <c r="AT6" s="24">
        <f ca="1">VLOOKUP(AN4,qr,10)</f>
        <v>5</v>
      </c>
      <c r="AU6" s="30" t="s">
        <v>15</v>
      </c>
      <c r="AV6" s="21">
        <f ca="1">VLOOKUP(AN4,qr,11)</f>
        <v>2</v>
      </c>
      <c r="AW6" s="112" t="str">
        <f ca="1">VLOOKUP(AN4,qr,42)</f>
        <v>.</v>
      </c>
      <c r="AX6" s="96">
        <f ca="1">VLOOKUP(AN4,qr,12)</f>
        <v>7</v>
      </c>
      <c r="AY6" s="105" t="str">
        <f ca="1">VLOOKUP(AN4,qr,43)</f>
        <v xml:space="preserve"> </v>
      </c>
      <c r="AZ6" s="24">
        <f ca="1">VLOOKUP(AN4,qr,13)</f>
        <v>6</v>
      </c>
      <c r="BA6" s="112" t="str">
        <f ca="1">VLOOKUP(AN4,qr,44)</f>
        <v xml:space="preserve"> </v>
      </c>
      <c r="BB6" s="99">
        <f ca="1">VLOOKUP(AN4,qr,14)</f>
        <v>4</v>
      </c>
      <c r="BC6" s="113"/>
      <c r="BD6" s="102" t="str">
        <f ca="1">VLOOKUP(AN4,pr,15)</f>
        <v/>
      </c>
      <c r="BE6" s="21" t="str">
        <f ca="1">VLOOKUP(AN4,pr,16)</f>
        <v/>
      </c>
    </row>
    <row r="7" spans="2:61" ht="19.5" customHeight="1" x14ac:dyDescent="0.15">
      <c r="D7" s="21"/>
      <c r="F7" s="21"/>
      <c r="H7" s="21"/>
      <c r="I7" s="22"/>
      <c r="J7" s="23"/>
      <c r="K7" s="111"/>
      <c r="L7" s="97"/>
      <c r="M7" s="115"/>
      <c r="N7" s="23"/>
      <c r="O7" s="111"/>
      <c r="P7" s="97"/>
      <c r="Q7" s="111"/>
      <c r="R7" s="101"/>
      <c r="S7" s="22"/>
      <c r="W7" s="21"/>
      <c r="Y7" s="21"/>
      <c r="AA7" s="21"/>
      <c r="AB7" s="22"/>
      <c r="AC7" s="23"/>
      <c r="AD7" s="111"/>
      <c r="AE7" s="97"/>
      <c r="AF7" s="115"/>
      <c r="AG7" s="23"/>
      <c r="AH7" s="111"/>
      <c r="AI7" s="97"/>
      <c r="AJ7" s="111"/>
      <c r="AK7" s="101"/>
      <c r="AL7" s="22"/>
      <c r="AP7" s="21"/>
      <c r="AR7" s="21"/>
      <c r="AT7" s="21"/>
      <c r="AU7" s="22"/>
      <c r="AV7" s="23"/>
      <c r="AW7" s="111"/>
      <c r="AX7" s="97"/>
      <c r="AY7" s="115"/>
      <c r="AZ7" s="23"/>
      <c r="BA7" s="111"/>
      <c r="BB7" s="97"/>
      <c r="BC7" s="111"/>
      <c r="BD7" s="101"/>
      <c r="BE7" s="22"/>
    </row>
    <row r="8" spans="2:61" ht="19.5" customHeight="1" x14ac:dyDescent="0.15">
      <c r="D8" s="21"/>
      <c r="F8" s="21"/>
      <c r="H8" s="21"/>
      <c r="I8" s="21"/>
      <c r="J8" s="21"/>
      <c r="K8" s="113"/>
      <c r="L8" s="99"/>
      <c r="M8" s="118"/>
      <c r="N8" s="24"/>
      <c r="O8" s="113"/>
      <c r="P8" s="99"/>
      <c r="Q8" s="113"/>
      <c r="R8" s="103"/>
      <c r="S8" s="21"/>
      <c r="W8" s="21"/>
      <c r="Y8" s="21"/>
      <c r="AA8" s="21"/>
      <c r="AB8" s="21"/>
      <c r="AC8" s="21"/>
      <c r="AD8" s="113"/>
      <c r="AE8" s="99"/>
      <c r="AF8" s="118"/>
      <c r="AG8" s="24"/>
      <c r="AH8" s="113"/>
      <c r="AI8" s="99"/>
      <c r="AJ8" s="113"/>
      <c r="AK8" s="103"/>
      <c r="AL8" s="21"/>
      <c r="AP8" s="21"/>
      <c r="AR8" s="21"/>
      <c r="AT8" s="21"/>
      <c r="AU8" s="21"/>
      <c r="AV8" s="21"/>
      <c r="AW8" s="113"/>
      <c r="AX8" s="99"/>
      <c r="AY8" s="118"/>
      <c r="AZ8" s="24"/>
      <c r="BA8" s="113"/>
      <c r="BB8" s="99"/>
      <c r="BC8" s="113"/>
      <c r="BD8" s="103"/>
      <c r="BE8" s="21"/>
    </row>
    <row r="9" spans="2:61" ht="19.5" customHeight="1" x14ac:dyDescent="0.15">
      <c r="D9" s="21"/>
      <c r="F9" s="21"/>
      <c r="H9" s="21"/>
      <c r="I9" s="22"/>
      <c r="J9" s="22"/>
      <c r="K9" s="114"/>
      <c r="L9" s="94"/>
      <c r="M9" s="117"/>
      <c r="N9" s="22"/>
      <c r="O9" s="114"/>
      <c r="P9" s="94"/>
      <c r="Q9" s="114"/>
      <c r="R9" s="101"/>
      <c r="S9" s="22"/>
      <c r="W9" s="21"/>
      <c r="Y9" s="21"/>
      <c r="AA9" s="21"/>
      <c r="AB9" s="22"/>
      <c r="AC9" s="22"/>
      <c r="AD9" s="114"/>
      <c r="AE9" s="94"/>
      <c r="AF9" s="117"/>
      <c r="AG9" s="22"/>
      <c r="AH9" s="114"/>
      <c r="AI9" s="94"/>
      <c r="AJ9" s="114"/>
      <c r="AK9" s="101"/>
      <c r="AL9" s="22"/>
      <c r="AP9" s="21"/>
      <c r="AR9" s="21"/>
      <c r="AT9" s="21"/>
      <c r="AU9" s="22"/>
      <c r="AV9" s="22"/>
      <c r="AW9" s="114"/>
      <c r="AX9" s="94"/>
      <c r="AY9" s="117"/>
      <c r="AZ9" s="22"/>
      <c r="BA9" s="114"/>
      <c r="BB9" s="94"/>
      <c r="BC9" s="114"/>
      <c r="BD9" s="101"/>
      <c r="BE9" s="22"/>
    </row>
    <row r="10" spans="2:61" ht="19.5" customHeight="1" x14ac:dyDescent="0.15">
      <c r="D10" s="21"/>
      <c r="F10" s="21"/>
      <c r="H10" s="21"/>
      <c r="I10" s="21"/>
      <c r="J10" s="21"/>
      <c r="K10" s="113"/>
      <c r="L10" s="99"/>
      <c r="M10" s="118"/>
      <c r="N10" s="24"/>
      <c r="O10" s="113"/>
      <c r="P10" s="99"/>
      <c r="Q10" s="113"/>
      <c r="R10" s="102"/>
      <c r="S10" s="21"/>
      <c r="W10" s="21"/>
      <c r="Y10" s="21"/>
      <c r="AA10" s="21"/>
      <c r="AB10" s="21"/>
      <c r="AC10" s="21"/>
      <c r="AD10" s="113"/>
      <c r="AE10" s="99"/>
      <c r="AF10" s="118"/>
      <c r="AG10" s="24"/>
      <c r="AH10" s="113"/>
      <c r="AI10" s="99"/>
      <c r="AJ10" s="113"/>
      <c r="AK10" s="102"/>
      <c r="AL10" s="21"/>
      <c r="AP10" s="21"/>
      <c r="AR10" s="21"/>
      <c r="AT10" s="21"/>
      <c r="AU10" s="21"/>
      <c r="AV10" s="21"/>
      <c r="AW10" s="113"/>
      <c r="AX10" s="99"/>
      <c r="AY10" s="118"/>
      <c r="AZ10" s="24"/>
      <c r="BA10" s="113"/>
      <c r="BB10" s="99"/>
      <c r="BC10" s="113"/>
      <c r="BD10" s="102"/>
      <c r="BE10" s="21"/>
    </row>
    <row r="11" spans="2:61" ht="19.5" customHeight="1" x14ac:dyDescent="0.15"/>
    <row r="12" spans="2:61" ht="19.5" customHeight="1" x14ac:dyDescent="0.3">
      <c r="D12" s="43" t="s">
        <v>24</v>
      </c>
      <c r="E12" s="43"/>
      <c r="F12" s="28"/>
      <c r="G12" s="42"/>
      <c r="H12" s="42"/>
      <c r="I12" s="42"/>
      <c r="J12" s="42"/>
      <c r="N12" s="41" t="s">
        <v>23</v>
      </c>
      <c r="O12" s="41"/>
      <c r="P12" s="41"/>
      <c r="Q12" s="117"/>
      <c r="R12" s="42"/>
      <c r="S12" s="42"/>
      <c r="T12" s="42"/>
      <c r="W12" s="43" t="s">
        <v>24</v>
      </c>
      <c r="X12" s="43"/>
      <c r="Y12" s="28"/>
      <c r="Z12" s="42"/>
      <c r="AA12" s="42"/>
      <c r="AB12" s="42"/>
      <c r="AC12" s="42"/>
      <c r="AG12" s="41" t="s">
        <v>23</v>
      </c>
      <c r="AH12" s="41"/>
      <c r="AI12" s="41"/>
      <c r="AJ12" s="117"/>
      <c r="AK12" s="42"/>
      <c r="AL12" s="42"/>
      <c r="AM12" s="42"/>
      <c r="AP12" s="43" t="s">
        <v>24</v>
      </c>
      <c r="AQ12" s="43"/>
      <c r="AR12" s="28"/>
      <c r="AS12" s="42"/>
      <c r="AT12" s="42"/>
      <c r="AU12" s="42"/>
      <c r="AV12" s="42"/>
      <c r="AZ12" s="41" t="s">
        <v>23</v>
      </c>
      <c r="BA12" s="41"/>
      <c r="BB12" s="41"/>
      <c r="BC12" s="117"/>
      <c r="BD12" s="42"/>
      <c r="BE12" s="42"/>
      <c r="BF12" s="42"/>
    </row>
    <row r="13" spans="2:61" ht="19.5" customHeight="1" x14ac:dyDescent="0.15"/>
    <row r="14" spans="2:61" ht="19.5" customHeight="1" x14ac:dyDescent="0.15">
      <c r="B14">
        <f>+B4+3</f>
        <v>4</v>
      </c>
      <c r="C14" t="s">
        <v>15</v>
      </c>
      <c r="U14">
        <f>+B14+1</f>
        <v>5</v>
      </c>
      <c r="V14" t="s">
        <v>15</v>
      </c>
      <c r="AN14">
        <f>+U14+1</f>
        <v>6</v>
      </c>
      <c r="AO14" t="s">
        <v>15</v>
      </c>
    </row>
    <row r="15" spans="2:61" ht="19.5" customHeight="1" x14ac:dyDescent="0.15">
      <c r="D15" s="21"/>
      <c r="F15" s="21"/>
      <c r="H15" s="21"/>
      <c r="I15" s="22"/>
      <c r="J15" s="22"/>
      <c r="K15" s="115"/>
      <c r="L15" s="22"/>
      <c r="M15" s="115"/>
      <c r="N15" s="22"/>
      <c r="O15" s="115"/>
      <c r="P15" s="22"/>
      <c r="Q15" s="117"/>
      <c r="R15" s="22"/>
      <c r="S15" s="22"/>
      <c r="W15" s="21"/>
      <c r="Y15" s="21"/>
      <c r="AA15" s="21"/>
      <c r="AB15" s="22"/>
      <c r="AC15" s="22"/>
      <c r="AD15" s="115"/>
      <c r="AE15" s="22"/>
      <c r="AF15" s="115"/>
      <c r="AG15" s="22"/>
      <c r="AH15" s="115"/>
      <c r="AI15" s="22"/>
      <c r="AJ15" s="117"/>
      <c r="AK15" s="22"/>
      <c r="AL15" s="22"/>
      <c r="AP15" s="21"/>
      <c r="AR15" s="21"/>
      <c r="AT15" s="21"/>
      <c r="AU15" s="22"/>
      <c r="AV15" s="22"/>
      <c r="AW15" s="115"/>
      <c r="AX15" s="22"/>
      <c r="AY15" s="115"/>
      <c r="AZ15" s="22"/>
      <c r="BA15" s="115"/>
      <c r="BB15" s="22"/>
      <c r="BC15" s="117"/>
      <c r="BD15" s="22"/>
      <c r="BE15" s="22"/>
    </row>
    <row r="16" spans="2:61" ht="19.5" customHeight="1" x14ac:dyDescent="0.15">
      <c r="D16" s="24" t="str">
        <f ca="1">VLOOKUP(B14,qr,8)</f>
        <v/>
      </c>
      <c r="E16" s="105" t="str">
        <f ca="1">VLOOKUP(B14,qr,40)</f>
        <v xml:space="preserve"> </v>
      </c>
      <c r="F16" s="24">
        <f ca="1">VLOOKUP(B14,qr,9)</f>
        <v>9</v>
      </c>
      <c r="G16" s="105" t="str">
        <f ca="1">VLOOKUP(B14,qr,41)</f>
        <v xml:space="preserve"> </v>
      </c>
      <c r="H16" s="24">
        <f ca="1">VLOOKUP(B14,qr,10)</f>
        <v>8</v>
      </c>
      <c r="I16" s="30" t="s">
        <v>15</v>
      </c>
      <c r="J16" s="21">
        <f ca="1">VLOOKUP(B14,qr,11)</f>
        <v>5</v>
      </c>
      <c r="K16" s="116" t="str">
        <f ca="1">VLOOKUP(B14,qr,42)</f>
        <v xml:space="preserve"> </v>
      </c>
      <c r="L16" s="27">
        <f ca="1">VLOOKUP(B14,qr,12)</f>
        <v>6</v>
      </c>
      <c r="M16" s="116" t="str">
        <f ca="1">VLOOKUP(B14,qr,43)</f>
        <v xml:space="preserve"> </v>
      </c>
      <c r="N16" s="21">
        <f ca="1">VLOOKUP(B14,qr,13)</f>
        <v>9</v>
      </c>
      <c r="O16" s="116" t="str">
        <f ca="1">VLOOKUP(B14,qr,44)</f>
        <v>.</v>
      </c>
      <c r="P16" s="21">
        <f ca="1">VLOOKUP(B14,qr,14)</f>
        <v>5</v>
      </c>
      <c r="R16" s="21" t="str">
        <f ca="1">VLOOKUP(B14,pr,15)</f>
        <v/>
      </c>
      <c r="S16" s="21" t="str">
        <f ca="1">VLOOKUP(B14,pr,16)</f>
        <v/>
      </c>
      <c r="W16" s="24" t="str">
        <f ca="1">VLOOKUP(U14,qr,8)</f>
        <v/>
      </c>
      <c r="X16" s="105" t="str">
        <f ca="1">VLOOKUP(U14,qr,40)</f>
        <v xml:space="preserve"> </v>
      </c>
      <c r="Y16" s="24">
        <f ca="1">VLOOKUP(U14,qr,9)</f>
        <v>2</v>
      </c>
      <c r="Z16" s="105" t="str">
        <f ca="1">VLOOKUP(U14,qr,41)</f>
        <v>.</v>
      </c>
      <c r="AA16" s="24">
        <f ca="1">VLOOKUP(U14,qr,10)</f>
        <v>5</v>
      </c>
      <c r="AB16" s="30" t="s">
        <v>15</v>
      </c>
      <c r="AC16" s="21">
        <f ca="1">VLOOKUP(U14,qr,11)</f>
        <v>2</v>
      </c>
      <c r="AD16" s="116" t="str">
        <f ca="1">VLOOKUP(U14,qr,42)</f>
        <v xml:space="preserve"> </v>
      </c>
      <c r="AE16" s="27">
        <f ca="1">VLOOKUP(U14,qr,12)</f>
        <v>3</v>
      </c>
      <c r="AF16" s="116" t="str">
        <f ca="1">VLOOKUP(U14,qr,43)</f>
        <v xml:space="preserve"> </v>
      </c>
      <c r="AG16" s="21">
        <f ca="1">VLOOKUP(U14,qr,13)</f>
        <v>5</v>
      </c>
      <c r="AH16" s="116" t="str">
        <f ca="1">VLOOKUP(U14,qr,44)</f>
        <v>.</v>
      </c>
      <c r="AI16" s="21">
        <f ca="1">VLOOKUP(U14,qr,14)</f>
        <v>3</v>
      </c>
      <c r="AK16" s="21" t="str">
        <f ca="1">VLOOKUP(U14,pr,15)</f>
        <v/>
      </c>
      <c r="AL16" s="21" t="str">
        <f ca="1">VLOOKUP(U14,pr,16)</f>
        <v/>
      </c>
      <c r="AP16" s="24">
        <f ca="1">VLOOKUP(AN14,qr,8)</f>
        <v>0</v>
      </c>
      <c r="AQ16" s="105" t="str">
        <f ca="1">VLOOKUP(AN14,qr,40)</f>
        <v>.</v>
      </c>
      <c r="AR16" s="24">
        <f ca="1">VLOOKUP(AN14,qr,9)</f>
        <v>6</v>
      </c>
      <c r="AS16" s="105" t="str">
        <f ca="1">VLOOKUP(AN14,qr,41)</f>
        <v xml:space="preserve"> </v>
      </c>
      <c r="AT16" s="24">
        <f ca="1">VLOOKUP(AN14,qr,10)</f>
        <v>3</v>
      </c>
      <c r="AU16" s="30" t="s">
        <v>15</v>
      </c>
      <c r="AV16" s="21">
        <f ca="1">VLOOKUP(AN14,qr,11)</f>
        <v>2</v>
      </c>
      <c r="AW16" s="116" t="str">
        <f ca="1">VLOOKUP(AN14,qr,42)</f>
        <v xml:space="preserve"> </v>
      </c>
      <c r="AX16" s="27">
        <f ca="1">VLOOKUP(AN14,qr,12)</f>
        <v>5</v>
      </c>
      <c r="AY16" s="116" t="str">
        <f ca="1">VLOOKUP(AN14,qr,43)</f>
        <v>.</v>
      </c>
      <c r="AZ16" s="21">
        <f ca="1">VLOOKUP(AN14,qr,13)</f>
        <v>9</v>
      </c>
      <c r="BA16" s="116" t="str">
        <f ca="1">VLOOKUP(AN14,qr,44)</f>
        <v xml:space="preserve"> </v>
      </c>
      <c r="BB16" s="21">
        <f ca="1">VLOOKUP(AN14,qr,14)</f>
        <v>0.99999999999954525</v>
      </c>
      <c r="BD16" s="21" t="str">
        <f ca="1">VLOOKUP(AN14,pr,15)</f>
        <v/>
      </c>
      <c r="BE16" s="21" t="str">
        <f ca="1">VLOOKUP(AN14,pr,16)</f>
        <v/>
      </c>
    </row>
    <row r="17" spans="2:58" ht="19.5" customHeight="1" x14ac:dyDescent="0.15">
      <c r="D17" s="21"/>
      <c r="F17" s="21"/>
      <c r="H17" s="21"/>
      <c r="I17" s="22"/>
      <c r="J17" s="23"/>
      <c r="K17" s="115"/>
      <c r="L17" s="23"/>
      <c r="M17" s="115"/>
      <c r="N17" s="23"/>
      <c r="O17" s="115"/>
      <c r="P17" s="23"/>
      <c r="Q17" s="115"/>
      <c r="R17" s="22"/>
      <c r="S17" s="22"/>
      <c r="W17" s="21"/>
      <c r="Y17" s="21"/>
      <c r="AA17" s="21"/>
      <c r="AB17" s="22"/>
      <c r="AC17" s="23"/>
      <c r="AD17" s="115"/>
      <c r="AE17" s="23"/>
      <c r="AF17" s="115"/>
      <c r="AG17" s="23"/>
      <c r="AH17" s="115"/>
      <c r="AI17" s="23"/>
      <c r="AJ17" s="115"/>
      <c r="AK17" s="22"/>
      <c r="AL17" s="22"/>
      <c r="AP17" s="21"/>
      <c r="AR17" s="21"/>
      <c r="AT17" s="21"/>
      <c r="AU17" s="22"/>
      <c r="AV17" s="23"/>
      <c r="AW17" s="115"/>
      <c r="AX17" s="23"/>
      <c r="AY17" s="115"/>
      <c r="AZ17" s="23"/>
      <c r="BA17" s="115"/>
      <c r="BB17" s="23"/>
      <c r="BC17" s="115"/>
      <c r="BD17" s="22"/>
      <c r="BE17" s="22"/>
    </row>
    <row r="18" spans="2:58" ht="19.5" customHeight="1" x14ac:dyDescent="0.15">
      <c r="D18" s="21"/>
      <c r="F18" s="21"/>
      <c r="H18" s="21"/>
      <c r="I18" s="21"/>
      <c r="J18" s="21"/>
      <c r="L18" s="21"/>
      <c r="N18" s="21"/>
      <c r="P18" s="21"/>
      <c r="S18" s="21"/>
      <c r="W18" s="21"/>
      <c r="Y18" s="21"/>
      <c r="AA18" s="21"/>
      <c r="AB18" s="21"/>
      <c r="AC18" s="21"/>
      <c r="AE18" s="21"/>
      <c r="AG18" s="21"/>
      <c r="AI18" s="21"/>
      <c r="AL18" s="21"/>
      <c r="AP18" s="21"/>
      <c r="AR18" s="21"/>
      <c r="AT18" s="21"/>
      <c r="AU18" s="21"/>
      <c r="AV18" s="21"/>
      <c r="AX18" s="21"/>
      <c r="AZ18" s="21"/>
      <c r="BB18" s="21"/>
      <c r="BE18" s="21"/>
    </row>
    <row r="19" spans="2:58" ht="19.5" customHeight="1" x14ac:dyDescent="0.15">
      <c r="D19" s="21"/>
      <c r="F19" s="21"/>
      <c r="H19" s="21"/>
      <c r="I19" s="22"/>
      <c r="J19" s="22"/>
      <c r="K19" s="117"/>
      <c r="L19" s="22"/>
      <c r="M19" s="117"/>
      <c r="N19" s="22"/>
      <c r="O19" s="117"/>
      <c r="P19" s="22"/>
      <c r="Q19" s="117"/>
      <c r="R19" s="22"/>
      <c r="S19" s="22"/>
      <c r="W19" s="21"/>
      <c r="Y19" s="21"/>
      <c r="AA19" s="21"/>
      <c r="AB19" s="22"/>
      <c r="AC19" s="22"/>
      <c r="AD19" s="117"/>
      <c r="AE19" s="22"/>
      <c r="AF19" s="117"/>
      <c r="AG19" s="22"/>
      <c r="AH19" s="117"/>
      <c r="AI19" s="22"/>
      <c r="AJ19" s="117"/>
      <c r="AK19" s="22"/>
      <c r="AL19" s="22"/>
      <c r="AP19" s="21"/>
      <c r="AR19" s="21"/>
      <c r="AT19" s="21"/>
      <c r="AU19" s="22"/>
      <c r="AV19" s="22"/>
      <c r="AW19" s="117"/>
      <c r="AX19" s="22"/>
      <c r="AY19" s="117"/>
      <c r="AZ19" s="22"/>
      <c r="BA19" s="117"/>
      <c r="BB19" s="22"/>
      <c r="BC19" s="117"/>
      <c r="BD19" s="22"/>
      <c r="BE19" s="22"/>
    </row>
    <row r="20" spans="2:58" ht="19.5" customHeight="1" x14ac:dyDescent="0.15">
      <c r="D20" s="21"/>
      <c r="F20" s="21"/>
      <c r="H20" s="21"/>
      <c r="I20" s="21"/>
      <c r="J20" s="21"/>
      <c r="L20" s="21"/>
      <c r="N20" s="21"/>
      <c r="P20" s="21"/>
      <c r="R20" s="21"/>
      <c r="S20" s="21"/>
      <c r="W20" s="21"/>
      <c r="Y20" s="21"/>
      <c r="AA20" s="21"/>
      <c r="AB20" s="21"/>
      <c r="AC20" s="21"/>
      <c r="AE20" s="21"/>
      <c r="AG20" s="21"/>
      <c r="AI20" s="21"/>
      <c r="AK20" s="21"/>
      <c r="AL20" s="21"/>
      <c r="AP20" s="21"/>
      <c r="AR20" s="21"/>
      <c r="AT20" s="21"/>
      <c r="AU20" s="21"/>
      <c r="AV20" s="21"/>
      <c r="AX20" s="21"/>
      <c r="AZ20" s="21"/>
      <c r="BB20" s="21"/>
      <c r="BD20" s="21"/>
      <c r="BE20" s="21"/>
    </row>
    <row r="21" spans="2:58" ht="19.5" customHeight="1" x14ac:dyDescent="0.15"/>
    <row r="22" spans="2:58" ht="19.5" customHeight="1" x14ac:dyDescent="0.3">
      <c r="D22" s="43" t="s">
        <v>24</v>
      </c>
      <c r="E22" s="43"/>
      <c r="F22" s="28"/>
      <c r="G22" s="42"/>
      <c r="H22" s="42"/>
      <c r="I22" s="42"/>
      <c r="J22" s="42"/>
      <c r="N22" s="41" t="s">
        <v>23</v>
      </c>
      <c r="O22" s="41"/>
      <c r="P22" s="41"/>
      <c r="Q22" s="117"/>
      <c r="R22" s="42"/>
      <c r="S22" s="42"/>
      <c r="T22" s="42"/>
      <c r="W22" s="43" t="s">
        <v>24</v>
      </c>
      <c r="X22" s="43"/>
      <c r="Y22" s="28"/>
      <c r="Z22" s="42"/>
      <c r="AA22" s="42"/>
      <c r="AB22" s="42"/>
      <c r="AC22" s="42"/>
      <c r="AG22" s="41" t="s">
        <v>23</v>
      </c>
      <c r="AH22" s="41"/>
      <c r="AI22" s="41"/>
      <c r="AJ22" s="117"/>
      <c r="AK22" s="42"/>
      <c r="AL22" s="42"/>
      <c r="AM22" s="42"/>
      <c r="AP22" s="43" t="s">
        <v>24</v>
      </c>
      <c r="AQ22" s="43"/>
      <c r="AR22" s="28"/>
      <c r="AS22" s="42"/>
      <c r="AT22" s="42"/>
      <c r="AU22" s="42"/>
      <c r="AV22" s="42"/>
      <c r="AZ22" s="41" t="s">
        <v>23</v>
      </c>
      <c r="BA22" s="41"/>
      <c r="BB22" s="41"/>
      <c r="BC22" s="117"/>
      <c r="BD22" s="42"/>
      <c r="BE22" s="42"/>
      <c r="BF22" s="42"/>
    </row>
    <row r="23" spans="2:58" ht="19.5" customHeight="1" x14ac:dyDescent="0.15"/>
    <row r="24" spans="2:58" ht="19.5" customHeight="1" x14ac:dyDescent="0.15">
      <c r="B24">
        <f>+B14+3</f>
        <v>7</v>
      </c>
      <c r="C24" t="s">
        <v>15</v>
      </c>
      <c r="U24">
        <f>+B24+1</f>
        <v>8</v>
      </c>
      <c r="V24" t="s">
        <v>15</v>
      </c>
      <c r="AN24">
        <f>+U24+1</f>
        <v>9</v>
      </c>
      <c r="AO24" t="s">
        <v>15</v>
      </c>
    </row>
    <row r="25" spans="2:58" ht="19.5" customHeight="1" x14ac:dyDescent="0.15">
      <c r="D25" s="21"/>
      <c r="F25" s="21"/>
      <c r="H25" s="21"/>
      <c r="I25" s="22"/>
      <c r="J25" s="22"/>
      <c r="K25" s="115"/>
      <c r="L25" s="22"/>
      <c r="M25" s="115"/>
      <c r="N25" s="22"/>
      <c r="O25" s="115"/>
      <c r="P25" s="22"/>
      <c r="Q25" s="117"/>
      <c r="R25" s="22"/>
      <c r="S25" s="22"/>
      <c r="W25" s="21"/>
      <c r="Y25" s="21"/>
      <c r="AA25" s="21"/>
      <c r="AB25" s="22"/>
      <c r="AC25" s="22"/>
      <c r="AD25" s="115"/>
      <c r="AE25" s="22"/>
      <c r="AF25" s="115"/>
      <c r="AG25" s="22"/>
      <c r="AH25" s="115"/>
      <c r="AI25" s="22"/>
      <c r="AJ25" s="117"/>
      <c r="AK25" s="22"/>
      <c r="AL25" s="22"/>
      <c r="AP25" s="21"/>
      <c r="AR25" s="21"/>
      <c r="AT25" s="21"/>
      <c r="AU25" s="22"/>
      <c r="AV25" s="22"/>
      <c r="AW25" s="115"/>
      <c r="AX25" s="22"/>
      <c r="AY25" s="115"/>
      <c r="AZ25" s="22"/>
      <c r="BA25" s="115"/>
      <c r="BB25" s="22"/>
      <c r="BC25" s="117"/>
      <c r="BD25" s="22"/>
      <c r="BE25" s="22"/>
    </row>
    <row r="26" spans="2:58" ht="19.5" customHeight="1" x14ac:dyDescent="0.15">
      <c r="D26" s="24">
        <f ca="1">VLOOKUP(B24,qr,8)</f>
        <v>2</v>
      </c>
      <c r="E26" s="105" t="str">
        <f ca="1">VLOOKUP(B24,qr,40)</f>
        <v xml:space="preserve"> </v>
      </c>
      <c r="F26" s="24">
        <f ca="1">VLOOKUP(B24,qr,9)</f>
        <v>2</v>
      </c>
      <c r="G26" s="110" t="str">
        <f ca="1">VLOOKUP(B24,qr,41)</f>
        <v xml:space="preserve"> </v>
      </c>
      <c r="H26" s="24">
        <f ca="1">VLOOKUP(B24,qr,10)</f>
        <v>0</v>
      </c>
      <c r="I26" s="30" t="s">
        <v>15</v>
      </c>
      <c r="J26" s="21">
        <f ca="1">VLOOKUP(B24,qr,11)</f>
        <v>1</v>
      </c>
      <c r="K26" s="116" t="str">
        <f ca="1">VLOOKUP(B24,qr,42)</f>
        <v xml:space="preserve"> </v>
      </c>
      <c r="L26" s="27">
        <f ca="1">VLOOKUP(B24,qr,12)</f>
        <v>8</v>
      </c>
      <c r="M26" s="116" t="str">
        <f ca="1">VLOOKUP(B24,qr,43)</f>
        <v xml:space="preserve"> </v>
      </c>
      <c r="N26" s="21">
        <f ca="1">VLOOKUP(B24,qr,13)</f>
        <v>0</v>
      </c>
      <c r="O26" s="116" t="str">
        <f ca="1">VLOOKUP(B24,qr,44)</f>
        <v xml:space="preserve"> </v>
      </c>
      <c r="P26" s="21">
        <f ca="1">VLOOKUP(B24,qr,14)</f>
        <v>2</v>
      </c>
      <c r="R26" s="21" t="str">
        <f ca="1">VLOOKUP(B24,pr,15)</f>
        <v/>
      </c>
      <c r="S26" s="21" t="str">
        <f ca="1">VLOOKUP(B24,pr,16)</f>
        <v/>
      </c>
      <c r="W26" s="24" t="str">
        <f ca="1">VLOOKUP(U24,qr,8)</f>
        <v/>
      </c>
      <c r="X26" s="105" t="str">
        <f ca="1">VLOOKUP(U24,qr,40)</f>
        <v xml:space="preserve"> </v>
      </c>
      <c r="Y26" s="24">
        <f ca="1">VLOOKUP(U24,qr,9)</f>
        <v>7</v>
      </c>
      <c r="Z26" s="105" t="str">
        <f ca="1">VLOOKUP(U24,qr,41)</f>
        <v>.</v>
      </c>
      <c r="AA26" s="24">
        <f ca="1">VLOOKUP(U24,qr,10)</f>
        <v>4</v>
      </c>
      <c r="AB26" s="30" t="s">
        <v>15</v>
      </c>
      <c r="AC26" s="21">
        <f ca="1">VLOOKUP(U24,qr,11)</f>
        <v>7</v>
      </c>
      <c r="AD26" s="116" t="str">
        <f ca="1">VLOOKUP(U24,qr,42)</f>
        <v xml:space="preserve"> </v>
      </c>
      <c r="AE26" s="27">
        <f ca="1">VLOOKUP(U24,qr,12)</f>
        <v>1</v>
      </c>
      <c r="AF26" s="116" t="str">
        <f ca="1">VLOOKUP(U24,qr,43)</f>
        <v>.</v>
      </c>
      <c r="AG26" s="21">
        <f ca="1">VLOOKUP(U24,qr,13)</f>
        <v>2</v>
      </c>
      <c r="AH26" s="116" t="str">
        <f ca="1">VLOOKUP(U24,qr,44)</f>
        <v xml:space="preserve"> </v>
      </c>
      <c r="AI26" s="21">
        <f ca="1">VLOOKUP(U24,qr,14)</f>
        <v>7</v>
      </c>
      <c r="AK26" s="21" t="str">
        <f ca="1">VLOOKUP(U24,pr,15)</f>
        <v/>
      </c>
      <c r="AL26" s="21" t="str">
        <f ca="1">VLOOKUP(U24,pr,16)</f>
        <v/>
      </c>
      <c r="AP26" s="24">
        <f ca="1">VLOOKUP(AN24,qr,8)</f>
        <v>0</v>
      </c>
      <c r="AQ26" s="105" t="str">
        <f ca="1">VLOOKUP(AN24,qr,40)</f>
        <v>.</v>
      </c>
      <c r="AR26" s="24">
        <f ca="1">VLOOKUP(AN24,qr,9)</f>
        <v>7</v>
      </c>
      <c r="AS26" s="105" t="str">
        <f ca="1">VLOOKUP(AN24,qr,41)</f>
        <v xml:space="preserve"> </v>
      </c>
      <c r="AT26" s="24">
        <f ca="1">VLOOKUP(AN24,qr,10)</f>
        <v>3</v>
      </c>
      <c r="AU26" s="30" t="s">
        <v>15</v>
      </c>
      <c r="AV26" s="21">
        <f ca="1">VLOOKUP(AN24,qr,11)</f>
        <v>7</v>
      </c>
      <c r="AW26" s="116" t="str">
        <f ca="1">VLOOKUP(AN24,qr,42)</f>
        <v xml:space="preserve"> </v>
      </c>
      <c r="AX26" s="27">
        <f ca="1">VLOOKUP(AN24,qr,12)</f>
        <v>2</v>
      </c>
      <c r="AY26" s="116" t="str">
        <f ca="1">VLOOKUP(AN24,qr,43)</f>
        <v>.</v>
      </c>
      <c r="AZ26" s="21">
        <f ca="1">VLOOKUP(AN24,qr,13)</f>
        <v>0</v>
      </c>
      <c r="BA26" s="116" t="str">
        <f ca="1">VLOOKUP(AN24,qr,44)</f>
        <v xml:space="preserve"> </v>
      </c>
      <c r="BB26" s="21">
        <f ca="1">VLOOKUP(AN24,qr,14)</f>
        <v>4.0000000000009095</v>
      </c>
      <c r="BD26" s="21" t="str">
        <f ca="1">VLOOKUP(AN24,pr,15)</f>
        <v/>
      </c>
      <c r="BE26" s="21" t="str">
        <f ca="1">VLOOKUP(AN24,pr,16)</f>
        <v/>
      </c>
    </row>
    <row r="27" spans="2:58" ht="19.5" customHeight="1" x14ac:dyDescent="0.15">
      <c r="D27" s="21"/>
      <c r="F27" s="21"/>
      <c r="H27" s="21"/>
      <c r="I27" s="22"/>
      <c r="J27" s="23"/>
      <c r="K27" s="115"/>
      <c r="L27" s="23"/>
      <c r="M27" s="115"/>
      <c r="N27" s="23"/>
      <c r="O27" s="115"/>
      <c r="P27" s="23"/>
      <c r="Q27" s="115"/>
      <c r="R27" s="22"/>
      <c r="S27" s="22"/>
      <c r="W27" s="21"/>
      <c r="Y27" s="21"/>
      <c r="AA27" s="21"/>
      <c r="AB27" s="22"/>
      <c r="AC27" s="23"/>
      <c r="AD27" s="115"/>
      <c r="AE27" s="23"/>
      <c r="AF27" s="115"/>
      <c r="AG27" s="23"/>
      <c r="AH27" s="115"/>
      <c r="AI27" s="23"/>
      <c r="AJ27" s="115"/>
      <c r="AK27" s="22"/>
      <c r="AL27" s="22"/>
      <c r="AP27" s="21"/>
      <c r="AR27" s="21"/>
      <c r="AT27" s="21"/>
      <c r="AU27" s="22"/>
      <c r="AV27" s="23"/>
      <c r="AW27" s="115"/>
      <c r="AX27" s="23"/>
      <c r="AY27" s="115"/>
      <c r="AZ27" s="23"/>
      <c r="BA27" s="115"/>
      <c r="BB27" s="23"/>
      <c r="BC27" s="115"/>
      <c r="BD27" s="22"/>
      <c r="BE27" s="22"/>
    </row>
    <row r="28" spans="2:58" ht="19.5" customHeight="1" x14ac:dyDescent="0.15">
      <c r="D28" s="21"/>
      <c r="F28" s="21"/>
      <c r="H28" s="21"/>
      <c r="I28" s="21"/>
      <c r="J28" s="21"/>
      <c r="L28" s="21"/>
      <c r="N28" s="21"/>
      <c r="P28" s="21"/>
      <c r="S28" s="21"/>
      <c r="W28" s="21"/>
      <c r="Y28" s="21"/>
      <c r="AA28" s="21"/>
      <c r="AB28" s="21"/>
      <c r="AC28" s="21"/>
      <c r="AE28" s="21"/>
      <c r="AG28" s="21"/>
      <c r="AI28" s="21"/>
      <c r="AL28" s="21"/>
      <c r="AP28" s="21"/>
      <c r="AR28" s="21"/>
      <c r="AT28" s="21"/>
      <c r="AU28" s="21"/>
      <c r="AV28" s="21"/>
      <c r="AX28" s="21"/>
      <c r="AZ28" s="21"/>
      <c r="BB28" s="21"/>
      <c r="BE28" s="21"/>
    </row>
    <row r="29" spans="2:58" ht="19.5" customHeight="1" x14ac:dyDescent="0.15">
      <c r="D29" s="21"/>
      <c r="F29" s="21"/>
      <c r="H29" s="21"/>
      <c r="I29" s="22"/>
      <c r="J29" s="22"/>
      <c r="K29" s="117"/>
      <c r="L29" s="22"/>
      <c r="M29" s="117"/>
      <c r="N29" s="22"/>
      <c r="O29" s="117"/>
      <c r="P29" s="22"/>
      <c r="Q29" s="117"/>
      <c r="R29" s="22"/>
      <c r="S29" s="22"/>
      <c r="W29" s="21"/>
      <c r="Y29" s="21"/>
      <c r="AA29" s="21"/>
      <c r="AB29" s="22"/>
      <c r="AC29" s="22"/>
      <c r="AD29" s="117"/>
      <c r="AE29" s="22"/>
      <c r="AF29" s="117"/>
      <c r="AG29" s="22"/>
      <c r="AH29" s="117"/>
      <c r="AI29" s="22"/>
      <c r="AJ29" s="117"/>
      <c r="AK29" s="22"/>
      <c r="AL29" s="22"/>
      <c r="AP29" s="21"/>
      <c r="AR29" s="21"/>
      <c r="AT29" s="21"/>
      <c r="AU29" s="22"/>
      <c r="AV29" s="22"/>
      <c r="AW29" s="117"/>
      <c r="AX29" s="22"/>
      <c r="AY29" s="117"/>
      <c r="AZ29" s="22"/>
      <c r="BA29" s="117"/>
      <c r="BB29" s="22"/>
      <c r="BC29" s="117"/>
      <c r="BD29" s="22"/>
      <c r="BE29" s="22"/>
    </row>
    <row r="30" spans="2:58" ht="19.5" customHeight="1" x14ac:dyDescent="0.15">
      <c r="D30" s="21"/>
      <c r="F30" s="21"/>
      <c r="H30" s="21"/>
      <c r="I30" s="21"/>
      <c r="J30" s="21"/>
      <c r="L30" s="21"/>
      <c r="N30" s="21"/>
      <c r="P30" s="21"/>
      <c r="R30" s="21"/>
      <c r="S30" s="21"/>
      <c r="W30" s="21"/>
      <c r="Y30" s="21"/>
      <c r="AA30" s="21"/>
      <c r="AB30" s="21"/>
      <c r="AC30" s="21"/>
      <c r="AE30" s="21"/>
      <c r="AG30" s="21"/>
      <c r="AI30" s="21"/>
      <c r="AK30" s="21"/>
      <c r="AL30" s="21"/>
      <c r="AP30" s="21"/>
      <c r="AR30" s="21"/>
      <c r="AT30" s="21"/>
      <c r="AU30" s="21"/>
      <c r="AV30" s="21"/>
      <c r="AX30" s="21"/>
      <c r="AZ30" s="21"/>
      <c r="BB30" s="21"/>
      <c r="BD30" s="21"/>
      <c r="BE30" s="21"/>
    </row>
    <row r="31" spans="2:58" ht="19.5" customHeight="1" x14ac:dyDescent="0.15"/>
    <row r="32" spans="2:58" ht="19.5" customHeight="1" x14ac:dyDescent="0.3">
      <c r="D32" s="43" t="s">
        <v>24</v>
      </c>
      <c r="E32" s="43"/>
      <c r="F32" s="28"/>
      <c r="G32" s="42"/>
      <c r="H32" s="42"/>
      <c r="I32" s="42"/>
      <c r="J32" s="42"/>
      <c r="N32" s="41" t="s">
        <v>23</v>
      </c>
      <c r="O32" s="41"/>
      <c r="P32" s="41"/>
      <c r="Q32" s="117"/>
      <c r="R32" s="42"/>
      <c r="S32" s="42"/>
      <c r="T32" s="42"/>
      <c r="W32" s="43" t="s">
        <v>24</v>
      </c>
      <c r="X32" s="43"/>
      <c r="Y32" s="28"/>
      <c r="Z32" s="42"/>
      <c r="AA32" s="42"/>
      <c r="AB32" s="42"/>
      <c r="AC32" s="42"/>
      <c r="AG32" s="41" t="s">
        <v>23</v>
      </c>
      <c r="AH32" s="41"/>
      <c r="AI32" s="41"/>
      <c r="AJ32" s="117"/>
      <c r="AK32" s="42"/>
      <c r="AL32" s="42"/>
      <c r="AM32" s="42"/>
      <c r="AP32" s="43" t="s">
        <v>24</v>
      </c>
      <c r="AQ32" s="43"/>
      <c r="AR32" s="28"/>
      <c r="AS32" s="42"/>
      <c r="AT32" s="42"/>
      <c r="AU32" s="42"/>
      <c r="AV32" s="42"/>
      <c r="AZ32" s="41" t="s">
        <v>23</v>
      </c>
      <c r="BA32" s="41"/>
      <c r="BB32" s="41"/>
      <c r="BC32" s="117"/>
      <c r="BD32" s="42"/>
      <c r="BE32" s="42"/>
      <c r="BF32" s="42"/>
    </row>
    <row r="33" spans="2:58" ht="19.5" customHeight="1" x14ac:dyDescent="0.15"/>
    <row r="34" spans="2:58" ht="19.5" customHeight="1" x14ac:dyDescent="0.15">
      <c r="B34">
        <f>+B24+3</f>
        <v>10</v>
      </c>
      <c r="C34" t="s">
        <v>15</v>
      </c>
      <c r="U34">
        <f>+B34+1</f>
        <v>11</v>
      </c>
      <c r="V34" t="s">
        <v>15</v>
      </c>
      <c r="AN34">
        <f>+U34+1</f>
        <v>12</v>
      </c>
      <c r="AO34" t="s">
        <v>15</v>
      </c>
    </row>
    <row r="35" spans="2:58" ht="19.5" customHeight="1" x14ac:dyDescent="0.15">
      <c r="D35" s="21"/>
      <c r="F35" s="21"/>
      <c r="H35" s="21"/>
      <c r="I35" s="22"/>
      <c r="J35" s="22"/>
      <c r="K35" s="115"/>
      <c r="L35" s="22"/>
      <c r="M35" s="115"/>
      <c r="N35" s="22"/>
      <c r="O35" s="115"/>
      <c r="P35" s="22"/>
      <c r="Q35" s="117"/>
      <c r="R35" s="22"/>
      <c r="S35" s="22"/>
      <c r="W35" s="21"/>
      <c r="Y35" s="21"/>
      <c r="AA35" s="21"/>
      <c r="AB35" s="22"/>
      <c r="AC35" s="22"/>
      <c r="AD35" s="115"/>
      <c r="AE35" s="22"/>
      <c r="AF35" s="115"/>
      <c r="AG35" s="22"/>
      <c r="AH35" s="115"/>
      <c r="AI35" s="22"/>
      <c r="AJ35" s="117"/>
      <c r="AK35" s="22"/>
      <c r="AL35" s="22"/>
      <c r="AP35" s="21"/>
      <c r="AR35" s="21"/>
      <c r="AT35" s="21"/>
      <c r="AU35" s="22"/>
      <c r="AV35" s="22"/>
      <c r="AW35" s="115"/>
      <c r="AX35" s="22"/>
      <c r="AY35" s="115"/>
      <c r="AZ35" s="22"/>
      <c r="BA35" s="115"/>
      <c r="BB35" s="22"/>
      <c r="BC35" s="117"/>
      <c r="BD35" s="22"/>
      <c r="BE35" s="22"/>
    </row>
    <row r="36" spans="2:58" ht="19.5" customHeight="1" x14ac:dyDescent="0.15">
      <c r="D36" s="24" t="str">
        <f ca="1">VLOOKUP(B34,qr,8)</f>
        <v/>
      </c>
      <c r="E36" s="105" t="str">
        <f ca="1">VLOOKUP(B34,qr,40)</f>
        <v xml:space="preserve"> </v>
      </c>
      <c r="F36" s="24">
        <f ca="1">VLOOKUP(B34,qr,9)</f>
        <v>4</v>
      </c>
      <c r="G36" s="105" t="str">
        <f ca="1">VLOOKUP(B34,qr,41)</f>
        <v xml:space="preserve"> </v>
      </c>
      <c r="H36" s="24">
        <f ca="1">VLOOKUP(B34,qr,10)</f>
        <v>5</v>
      </c>
      <c r="I36" s="30" t="s">
        <v>15</v>
      </c>
      <c r="J36" s="21">
        <f ca="1">VLOOKUP(B34,qr,11)</f>
        <v>2</v>
      </c>
      <c r="K36" s="116" t="str">
        <f ca="1">VLOOKUP(B34,qr,42)</f>
        <v xml:space="preserve"> </v>
      </c>
      <c r="L36" s="27">
        <f ca="1">VLOOKUP(B34,qr,12)</f>
        <v>0</v>
      </c>
      <c r="M36" s="116" t="str">
        <f ca="1">VLOOKUP(B34,qr,43)</f>
        <v xml:space="preserve"> </v>
      </c>
      <c r="N36" s="21">
        <f ca="1">VLOOKUP(B34,qr,13)</f>
        <v>3</v>
      </c>
      <c r="O36" s="116" t="str">
        <f ca="1">VLOOKUP(B34,qr,44)</f>
        <v>.</v>
      </c>
      <c r="P36" s="21">
        <f ca="1">VLOOKUP(B34,qr,14)</f>
        <v>4</v>
      </c>
      <c r="R36" s="21" t="str">
        <f ca="1">VLOOKUP(B34,pr,15)</f>
        <v/>
      </c>
      <c r="S36" s="21" t="str">
        <f ca="1">VLOOKUP(B34,pr,16)</f>
        <v/>
      </c>
      <c r="W36" s="24" t="str">
        <f ca="1">VLOOKUP(U34,qr,8)</f>
        <v/>
      </c>
      <c r="X36" s="105" t="str">
        <f ca="1">VLOOKUP(U34,qr,40)</f>
        <v xml:space="preserve"> </v>
      </c>
      <c r="Y36" s="24">
        <f ca="1">VLOOKUP(U34,qr,9)</f>
        <v>2</v>
      </c>
      <c r="Z36" s="105" t="str">
        <f ca="1">VLOOKUP(U34,qr,41)</f>
        <v xml:space="preserve"> </v>
      </c>
      <c r="AA36" s="24">
        <f ca="1">VLOOKUP(U34,qr,10)</f>
        <v>9</v>
      </c>
      <c r="AB36" s="30" t="s">
        <v>15</v>
      </c>
      <c r="AC36" s="21">
        <f ca="1">VLOOKUP(U34,qr,11)</f>
        <v>1</v>
      </c>
      <c r="AD36" s="116" t="str">
        <f ca="1">VLOOKUP(U34,qr,42)</f>
        <v xml:space="preserve"> </v>
      </c>
      <c r="AE36" s="27">
        <f ca="1">VLOOKUP(U34,qr,12)</f>
        <v>9</v>
      </c>
      <c r="AF36" s="116" t="str">
        <f ca="1">VLOOKUP(U34,qr,43)</f>
        <v xml:space="preserve"> </v>
      </c>
      <c r="AG36" s="21">
        <f ca="1">VLOOKUP(U34,qr,13)</f>
        <v>1</v>
      </c>
      <c r="AH36" s="116" t="str">
        <f ca="1">VLOOKUP(U34,qr,44)</f>
        <v xml:space="preserve"> </v>
      </c>
      <c r="AI36" s="21">
        <f ca="1">VLOOKUP(U34,qr,14)</f>
        <v>6</v>
      </c>
      <c r="AK36" s="21" t="str">
        <f ca="1">VLOOKUP(U34,pr,15)</f>
        <v/>
      </c>
      <c r="AL36" s="21" t="str">
        <f ca="1">VLOOKUP(U34,pr,16)</f>
        <v/>
      </c>
      <c r="AP36" s="24" t="str">
        <f ca="1">VLOOKUP(AN34,qr,8)</f>
        <v/>
      </c>
      <c r="AQ36" s="105" t="str">
        <f ca="1">VLOOKUP(AN34,qr,40)</f>
        <v xml:space="preserve"> </v>
      </c>
      <c r="AR36" s="24">
        <f ca="1">VLOOKUP(AN34,qr,9)</f>
        <v>7</v>
      </c>
      <c r="AS36" s="105" t="str">
        <f ca="1">VLOOKUP(AN34,qr,41)</f>
        <v>.</v>
      </c>
      <c r="AT36" s="24">
        <f ca="1">VLOOKUP(AN34,qr,10)</f>
        <v>8</v>
      </c>
      <c r="AU36" s="30" t="s">
        <v>15</v>
      </c>
      <c r="AV36" s="21">
        <f ca="1">VLOOKUP(AN34,qr,11)</f>
        <v>5</v>
      </c>
      <c r="AW36" s="116" t="str">
        <f ca="1">VLOOKUP(AN34,qr,42)</f>
        <v xml:space="preserve"> </v>
      </c>
      <c r="AX36" s="27">
        <f ca="1">VLOOKUP(AN34,qr,12)</f>
        <v>2</v>
      </c>
      <c r="AY36" s="116" t="str">
        <f ca="1">VLOOKUP(AN34,qr,43)</f>
        <v>.</v>
      </c>
      <c r="AZ36" s="21">
        <f ca="1">VLOOKUP(AN34,qr,13)</f>
        <v>5</v>
      </c>
      <c r="BA36" s="116" t="str">
        <f ca="1">VLOOKUP(AN34,qr,44)</f>
        <v xml:space="preserve"> </v>
      </c>
      <c r="BB36" s="21">
        <f ca="1">VLOOKUP(AN34,qr,14)</f>
        <v>5.9999999999990905</v>
      </c>
      <c r="BD36" s="21" t="str">
        <f ca="1">VLOOKUP(AN34,pr,15)</f>
        <v/>
      </c>
      <c r="BE36" s="21" t="str">
        <f ca="1">VLOOKUP(AN34,pr,16)</f>
        <v/>
      </c>
    </row>
    <row r="37" spans="2:58" ht="19.5" customHeight="1" x14ac:dyDescent="0.15">
      <c r="D37" s="21"/>
      <c r="F37" s="21"/>
      <c r="H37" s="21"/>
      <c r="I37" s="22"/>
      <c r="J37" s="23"/>
      <c r="K37" s="115"/>
      <c r="L37" s="23"/>
      <c r="M37" s="115"/>
      <c r="N37" s="23"/>
      <c r="O37" s="115"/>
      <c r="P37" s="23"/>
      <c r="Q37" s="115"/>
      <c r="R37" s="22"/>
      <c r="S37" s="22"/>
      <c r="W37" s="21"/>
      <c r="Y37" s="21"/>
      <c r="AA37" s="21"/>
      <c r="AB37" s="22"/>
      <c r="AC37" s="23"/>
      <c r="AD37" s="115"/>
      <c r="AE37" s="23"/>
      <c r="AF37" s="115"/>
      <c r="AG37" s="23"/>
      <c r="AH37" s="115"/>
      <c r="AI37" s="23"/>
      <c r="AJ37" s="115"/>
      <c r="AK37" s="22"/>
      <c r="AL37" s="22"/>
      <c r="AP37" s="21"/>
      <c r="AR37" s="21"/>
      <c r="AT37" s="21"/>
      <c r="AU37" s="22"/>
      <c r="AV37" s="23"/>
      <c r="AW37" s="115"/>
      <c r="AX37" s="23"/>
      <c r="AY37" s="115"/>
      <c r="AZ37" s="23"/>
      <c r="BA37" s="115"/>
      <c r="BB37" s="23"/>
      <c r="BC37" s="115"/>
      <c r="BD37" s="22"/>
      <c r="BE37" s="22"/>
    </row>
    <row r="38" spans="2:58" ht="19.5" customHeight="1" x14ac:dyDescent="0.15">
      <c r="D38" s="21"/>
      <c r="F38" s="21"/>
      <c r="H38" s="21"/>
      <c r="I38" s="21"/>
      <c r="J38" s="21"/>
      <c r="L38" s="21"/>
      <c r="N38" s="21"/>
      <c r="P38" s="21"/>
      <c r="S38" s="21"/>
      <c r="W38" s="21"/>
      <c r="Y38" s="21"/>
      <c r="AA38" s="21"/>
      <c r="AB38" s="21"/>
      <c r="AC38" s="21"/>
      <c r="AE38" s="21"/>
      <c r="AG38" s="21"/>
      <c r="AI38" s="21"/>
      <c r="AL38" s="21"/>
      <c r="AP38" s="21"/>
      <c r="AR38" s="21"/>
      <c r="AT38" s="21"/>
      <c r="AU38" s="21"/>
      <c r="AV38" s="21"/>
      <c r="AX38" s="21"/>
      <c r="AZ38" s="21"/>
      <c r="BB38" s="21"/>
      <c r="BE38" s="21"/>
    </row>
    <row r="39" spans="2:58" ht="19.5" customHeight="1" x14ac:dyDescent="0.15">
      <c r="D39" s="21"/>
      <c r="F39" s="21"/>
      <c r="H39" s="21"/>
      <c r="I39" s="22"/>
      <c r="J39" s="22"/>
      <c r="K39" s="117"/>
      <c r="L39" s="22"/>
      <c r="M39" s="117"/>
      <c r="N39" s="22"/>
      <c r="O39" s="117"/>
      <c r="P39" s="22"/>
      <c r="Q39" s="117"/>
      <c r="R39" s="22"/>
      <c r="S39" s="22"/>
      <c r="W39" s="21"/>
      <c r="Y39" s="21"/>
      <c r="AA39" s="21"/>
      <c r="AB39" s="22"/>
      <c r="AC39" s="22"/>
      <c r="AD39" s="117"/>
      <c r="AE39" s="22"/>
      <c r="AF39" s="117"/>
      <c r="AG39" s="22"/>
      <c r="AH39" s="117"/>
      <c r="AI39" s="22"/>
      <c r="AJ39" s="117"/>
      <c r="AK39" s="22"/>
      <c r="AL39" s="22"/>
      <c r="AP39" s="21"/>
      <c r="AR39" s="21"/>
      <c r="AT39" s="21"/>
      <c r="AU39" s="22"/>
      <c r="AV39" s="22"/>
      <c r="AW39" s="117"/>
      <c r="AX39" s="22"/>
      <c r="AY39" s="117"/>
      <c r="AZ39" s="22"/>
      <c r="BA39" s="117"/>
      <c r="BB39" s="22"/>
      <c r="BC39" s="117"/>
      <c r="BD39" s="22"/>
      <c r="BE39" s="22"/>
    </row>
    <row r="40" spans="2:58" ht="19.5" customHeight="1" x14ac:dyDescent="0.15">
      <c r="D40" s="21"/>
      <c r="F40" s="21"/>
      <c r="H40" s="21"/>
      <c r="I40" s="21"/>
      <c r="J40" s="21"/>
      <c r="L40" s="21"/>
      <c r="N40" s="21"/>
      <c r="P40" s="21"/>
      <c r="R40" s="21"/>
      <c r="S40" s="21"/>
      <c r="W40" s="21"/>
      <c r="Y40" s="21"/>
      <c r="AA40" s="21"/>
      <c r="AB40" s="21"/>
      <c r="AC40" s="21"/>
      <c r="AE40" s="21"/>
      <c r="AG40" s="21"/>
      <c r="AI40" s="21"/>
      <c r="AK40" s="21"/>
      <c r="AL40" s="21"/>
      <c r="AP40" s="21"/>
      <c r="AR40" s="21"/>
      <c r="AT40" s="21"/>
      <c r="AU40" s="21"/>
      <c r="AV40" s="21"/>
      <c r="AX40" s="21"/>
      <c r="AZ40" s="21"/>
      <c r="BB40" s="21"/>
      <c r="BD40" s="21"/>
      <c r="BE40" s="21"/>
    </row>
    <row r="41" spans="2:58" ht="19.5" customHeight="1" x14ac:dyDescent="0.15"/>
    <row r="42" spans="2:58" ht="19.5" customHeight="1" x14ac:dyDescent="0.3">
      <c r="D42" s="43" t="s">
        <v>24</v>
      </c>
      <c r="E42" s="43"/>
      <c r="F42" s="28"/>
      <c r="G42" s="42"/>
      <c r="H42" s="42"/>
      <c r="I42" s="42"/>
      <c r="J42" s="42"/>
      <c r="N42" s="41" t="s">
        <v>23</v>
      </c>
      <c r="O42" s="41"/>
      <c r="P42" s="41"/>
      <c r="Q42" s="117"/>
      <c r="R42" s="42"/>
      <c r="S42" s="42"/>
      <c r="T42" s="42"/>
      <c r="W42" s="43" t="s">
        <v>24</v>
      </c>
      <c r="X42" s="43"/>
      <c r="Y42" s="28"/>
      <c r="Z42" s="42"/>
      <c r="AA42" s="42"/>
      <c r="AB42" s="42"/>
      <c r="AC42" s="42"/>
      <c r="AG42" s="41" t="s">
        <v>23</v>
      </c>
      <c r="AH42" s="41"/>
      <c r="AI42" s="41"/>
      <c r="AJ42" s="117"/>
      <c r="AK42" s="42"/>
      <c r="AL42" s="42"/>
      <c r="AM42" s="42"/>
      <c r="AP42" s="43" t="s">
        <v>24</v>
      </c>
      <c r="AQ42" s="43"/>
      <c r="AR42" s="28"/>
      <c r="AS42" s="42"/>
      <c r="AT42" s="42"/>
      <c r="AU42" s="42"/>
      <c r="AV42" s="42"/>
      <c r="AZ42" s="41" t="s">
        <v>23</v>
      </c>
      <c r="BA42" s="41"/>
      <c r="BB42" s="41"/>
      <c r="BC42" s="117"/>
      <c r="BD42" s="42"/>
      <c r="BE42" s="42"/>
      <c r="BF42" s="42"/>
    </row>
    <row r="43" spans="2:58" ht="25.5" customHeight="1" x14ac:dyDescent="0.25">
      <c r="B43" s="39" t="s">
        <v>27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8"/>
      <c r="BE43" s="38"/>
      <c r="BF43" s="38"/>
    </row>
    <row r="44" spans="2:58" x14ac:dyDescent="0.15">
      <c r="BD44" s="31"/>
      <c r="BE44" s="31"/>
      <c r="BF44" s="31"/>
    </row>
    <row r="45" spans="2:58" ht="19.5" customHeight="1" x14ac:dyDescent="0.15">
      <c r="B45">
        <v>1</v>
      </c>
      <c r="C45" t="s">
        <v>15</v>
      </c>
      <c r="U45">
        <f>+B45+1</f>
        <v>2</v>
      </c>
      <c r="V45" t="s">
        <v>15</v>
      </c>
      <c r="AN45">
        <f>+U45+1</f>
        <v>3</v>
      </c>
      <c r="AO45" t="s">
        <v>15</v>
      </c>
    </row>
    <row r="46" spans="2:58" ht="19.5" customHeight="1" x14ac:dyDescent="0.15">
      <c r="D46" s="21"/>
      <c r="F46" s="21"/>
      <c r="H46" s="21"/>
      <c r="I46" s="22"/>
      <c r="J46" s="22"/>
      <c r="K46" s="115"/>
      <c r="L46" s="22"/>
      <c r="M46" s="115"/>
      <c r="N46" s="22">
        <f ca="1">VLOOKUP(B45,qr,4)</f>
        <v>5</v>
      </c>
      <c r="O46" s="115"/>
      <c r="P46" s="22" t="str">
        <f ca="1">VLOOKUP(B45,qr,5)</f>
        <v/>
      </c>
      <c r="Q46" s="117"/>
      <c r="R46" s="22"/>
      <c r="S46" s="22"/>
      <c r="W46" s="21"/>
      <c r="Y46" s="21"/>
      <c r="AA46" s="21"/>
      <c r="AB46" s="22"/>
      <c r="AC46" s="22"/>
      <c r="AD46" s="115"/>
      <c r="AE46" s="22"/>
      <c r="AF46" s="115"/>
      <c r="AG46" s="22">
        <f ca="1">VLOOKUP(U45,qr,4)</f>
        <v>4</v>
      </c>
      <c r="AH46" s="115"/>
      <c r="AI46" s="22">
        <f ca="1">VLOOKUP(U45,qr,5)</f>
        <v>9</v>
      </c>
      <c r="AJ46" s="117"/>
      <c r="AK46" s="22"/>
      <c r="AL46" s="22"/>
      <c r="AP46" s="21"/>
      <c r="AR46" s="21"/>
      <c r="AT46" s="21"/>
      <c r="AU46" s="22"/>
      <c r="AV46" s="22"/>
      <c r="AW46" s="115"/>
      <c r="AX46" s="22"/>
      <c r="AY46" s="115"/>
      <c r="AZ46" s="22">
        <f ca="1">VLOOKUP(AN45,qr,4)</f>
        <v>3</v>
      </c>
      <c r="BA46" s="115"/>
      <c r="BB46" s="22" t="str">
        <f ca="1">VLOOKUP(AN45,qr,5)</f>
        <v/>
      </c>
      <c r="BC46" s="117"/>
      <c r="BD46" s="22"/>
      <c r="BE46" s="22"/>
    </row>
    <row r="47" spans="2:58" ht="19.5" customHeight="1" x14ac:dyDescent="0.15">
      <c r="D47" s="24">
        <f ca="1">VLOOKUP(B45,qr,8)</f>
        <v>0</v>
      </c>
      <c r="E47" s="105" t="str">
        <f ca="1">VLOOKUP(B45,qr,40)</f>
        <v>.</v>
      </c>
      <c r="F47" s="24">
        <f ca="1">VLOOKUP(B45,qr,9)</f>
        <v>6</v>
      </c>
      <c r="G47" s="105" t="str">
        <f ca="1">VLOOKUP(B45,qr,41)</f>
        <v xml:space="preserve"> </v>
      </c>
      <c r="H47" s="24">
        <f ca="1">VLOOKUP(B45,qr,10)</f>
        <v>6</v>
      </c>
      <c r="I47" s="30" t="s">
        <v>29</v>
      </c>
      <c r="J47" s="21">
        <f ca="1">VLOOKUP(B45,qr,11)</f>
        <v>3</v>
      </c>
      <c r="K47" s="116" t="str">
        <f ca="1">VLOOKUP(B45,qr,42)</f>
        <v>.</v>
      </c>
      <c r="L47" s="27">
        <f ca="1">VLOOKUP(B45,qr,12)</f>
        <v>5</v>
      </c>
      <c r="M47" s="116" t="str">
        <f ca="1">VLOOKUP(B45,qr,43)</f>
        <v xml:space="preserve"> </v>
      </c>
      <c r="N47" s="21">
        <f ca="1">VLOOKUP(B45,qr,13)</f>
        <v>7</v>
      </c>
      <c r="O47" s="116" t="str">
        <f ca="1">VLOOKUP(B45,qr,44)</f>
        <v xml:space="preserve"> </v>
      </c>
      <c r="P47" s="21">
        <f ca="1">VLOOKUP(B45,qr,14)</f>
        <v>0.99999999999954525</v>
      </c>
      <c r="R47" s="21" t="str">
        <f ca="1">VLOOKUP(B45,pr,15)</f>
        <v/>
      </c>
      <c r="S47" s="21" t="str">
        <f ca="1">VLOOKUP(B45,pr,16)</f>
        <v/>
      </c>
      <c r="W47" s="24" t="str">
        <f ca="1">VLOOKUP(U45,qr,8)</f>
        <v/>
      </c>
      <c r="X47" s="105" t="str">
        <f ca="1">VLOOKUP(U45,qr,40)</f>
        <v xml:space="preserve"> </v>
      </c>
      <c r="Y47" s="24">
        <f ca="1">VLOOKUP(U45,qr,9)</f>
        <v>5</v>
      </c>
      <c r="Z47" s="105" t="str">
        <f ca="1">VLOOKUP(U45,qr,41)</f>
        <v>.</v>
      </c>
      <c r="AA47" s="24">
        <f ca="1">VLOOKUP(U45,qr,10)</f>
        <v>6</v>
      </c>
      <c r="AB47" s="30" t="s">
        <v>29</v>
      </c>
      <c r="AC47" s="21">
        <f ca="1">VLOOKUP(U45,qr,11)</f>
        <v>2</v>
      </c>
      <c r="AD47" s="116" t="str">
        <f ca="1">VLOOKUP(U45,qr,42)</f>
        <v xml:space="preserve"> </v>
      </c>
      <c r="AE47" s="27">
        <f ca="1">VLOOKUP(U45,qr,12)</f>
        <v>7</v>
      </c>
      <c r="AF47" s="116" t="str">
        <f ca="1">VLOOKUP(U45,qr,43)</f>
        <v xml:space="preserve"> </v>
      </c>
      <c r="AG47" s="21">
        <f ca="1">VLOOKUP(U45,qr,13)</f>
        <v>7</v>
      </c>
      <c r="AH47" s="116" t="str">
        <f ca="1">VLOOKUP(U45,qr,44)</f>
        <v>.</v>
      </c>
      <c r="AI47" s="21">
        <f ca="1">VLOOKUP(U45,qr,14)</f>
        <v>4</v>
      </c>
      <c r="AK47" s="21" t="str">
        <f ca="1">VLOOKUP(U45,pr,15)</f>
        <v/>
      </c>
      <c r="AL47" s="21" t="str">
        <f ca="1">VLOOKUP(U45,pr,16)</f>
        <v/>
      </c>
      <c r="AP47" s="24">
        <f ca="1">VLOOKUP(AN45,qr,8)</f>
        <v>0</v>
      </c>
      <c r="AQ47" s="105" t="str">
        <f ca="1">VLOOKUP(AN45,qr,40)</f>
        <v>.</v>
      </c>
      <c r="AR47" s="24">
        <f ca="1">VLOOKUP(AN45,qr,9)</f>
        <v>8</v>
      </c>
      <c r="AS47" s="105" t="str">
        <f ca="1">VLOOKUP(AN45,qr,41)</f>
        <v xml:space="preserve"> </v>
      </c>
      <c r="AT47" s="24">
        <f ca="1">VLOOKUP(AN45,qr,10)</f>
        <v>5</v>
      </c>
      <c r="AU47" s="30" t="s">
        <v>29</v>
      </c>
      <c r="AV47" s="21">
        <f ca="1">VLOOKUP(AN45,qr,11)</f>
        <v>2</v>
      </c>
      <c r="AW47" s="116" t="str">
        <f ca="1">VLOOKUP(AN45,qr,42)</f>
        <v>.</v>
      </c>
      <c r="AX47" s="27">
        <f ca="1">VLOOKUP(AN45,qr,12)</f>
        <v>7</v>
      </c>
      <c r="AY47" s="116" t="str">
        <f ca="1">VLOOKUP(AN45,qr,43)</f>
        <v xml:space="preserve"> </v>
      </c>
      <c r="AZ47" s="21">
        <f ca="1">VLOOKUP(AN45,qr,13)</f>
        <v>6</v>
      </c>
      <c r="BA47" s="116" t="str">
        <f ca="1">VLOOKUP(AN45,qr,44)</f>
        <v xml:space="preserve"> </v>
      </c>
      <c r="BB47" s="21">
        <f ca="1">VLOOKUP(AN45,qr,14)</f>
        <v>4</v>
      </c>
      <c r="BD47" s="21" t="str">
        <f ca="1">VLOOKUP(AN45,pr,15)</f>
        <v/>
      </c>
      <c r="BE47" s="21" t="str">
        <f ca="1">VLOOKUP(AN45,pr,16)</f>
        <v/>
      </c>
    </row>
    <row r="48" spans="2:58" ht="19.5" customHeight="1" x14ac:dyDescent="0.15">
      <c r="D48" s="21"/>
      <c r="F48" s="21"/>
      <c r="H48" s="21"/>
      <c r="I48" s="22"/>
      <c r="J48" s="23">
        <f ca="1">VLOOKUP(B45,qr,17)</f>
        <v>3</v>
      </c>
      <c r="K48" s="115"/>
      <c r="L48" s="23">
        <f ca="1">VLOOKUP(B45,qr,18)</f>
        <v>3</v>
      </c>
      <c r="M48" s="115"/>
      <c r="N48" s="23">
        <f ca="1">VLOOKUP(B45,qr,19)</f>
        <v>0</v>
      </c>
      <c r="O48" s="115"/>
      <c r="P48" s="23" t="str">
        <f ca="1">VLOOKUP(B45,qr,20)</f>
        <v/>
      </c>
      <c r="Q48" s="115"/>
      <c r="R48" s="22"/>
      <c r="S48" s="22"/>
      <c r="W48" s="21"/>
      <c r="Y48" s="21"/>
      <c r="AA48" s="21"/>
      <c r="AB48" s="22"/>
      <c r="AC48" s="23">
        <f ca="1">VLOOKUP(U45,qr,17)</f>
        <v>2</v>
      </c>
      <c r="AD48" s="115"/>
      <c r="AE48" s="23">
        <f ca="1">VLOOKUP(U45,qr,18)</f>
        <v>2</v>
      </c>
      <c r="AF48" s="115"/>
      <c r="AG48" s="23">
        <f ca="1">VLOOKUP(U45,qr,19)</f>
        <v>4</v>
      </c>
      <c r="AH48" s="115"/>
      <c r="AI48" s="23" t="str">
        <f ca="1">VLOOKUP(U45,qr,20)</f>
        <v/>
      </c>
      <c r="AJ48" s="115"/>
      <c r="AK48" s="22"/>
      <c r="AL48" s="22"/>
      <c r="AP48" s="21"/>
      <c r="AR48" s="21"/>
      <c r="AT48" s="21"/>
      <c r="AU48" s="22"/>
      <c r="AV48" s="23">
        <f ca="1">VLOOKUP(AN45,qr,17)</f>
        <v>2</v>
      </c>
      <c r="AW48" s="115"/>
      <c r="AX48" s="23">
        <f ca="1">VLOOKUP(AN45,qr,18)</f>
        <v>5</v>
      </c>
      <c r="AY48" s="115"/>
      <c r="AZ48" s="23">
        <f ca="1">VLOOKUP(AN45,qr,19)</f>
        <v>5</v>
      </c>
      <c r="BA48" s="115"/>
      <c r="BB48" s="23" t="str">
        <f ca="1">VLOOKUP(AN45,qr,20)</f>
        <v/>
      </c>
      <c r="BC48" s="115"/>
      <c r="BD48" s="22"/>
      <c r="BE48" s="22"/>
    </row>
    <row r="49" spans="2:58" ht="19.5" customHeight="1" x14ac:dyDescent="0.15">
      <c r="D49" s="21"/>
      <c r="F49" s="21"/>
      <c r="H49" s="21"/>
      <c r="I49" s="21"/>
      <c r="J49" s="21">
        <f ca="1">VLOOKUP(B45,qr,21)</f>
        <v>0</v>
      </c>
      <c r="K49" s="104" t="str">
        <f ca="1">VLOOKUP(B45,qr,33)</f>
        <v>.</v>
      </c>
      <c r="L49" s="21">
        <f ca="1">VLOOKUP(B45,qr,22)</f>
        <v>2</v>
      </c>
      <c r="M49" s="104" t="str">
        <f ca="1">VLOOKUP(B45,qr,34)</f>
        <v/>
      </c>
      <c r="N49" s="21">
        <f ca="1">VLOOKUP(B45,qr,23)</f>
        <v>7</v>
      </c>
      <c r="O49" s="104" t="str">
        <f ca="1">VLOOKUP(B45,qr,35)</f>
        <v/>
      </c>
      <c r="P49" s="21">
        <f ca="1">VLOOKUP(B45,qr,24)</f>
        <v>0.99999999999954525</v>
      </c>
      <c r="S49" s="21"/>
      <c r="W49" s="21"/>
      <c r="Y49" s="21"/>
      <c r="AA49" s="21"/>
      <c r="AB49" s="21"/>
      <c r="AC49" s="21" t="str">
        <f ca="1">VLOOKUP(U45,qr,21)</f>
        <v/>
      </c>
      <c r="AD49" s="104" t="str">
        <f ca="1">VLOOKUP(U45,qr,33)</f>
        <v/>
      </c>
      <c r="AE49" s="21">
        <f ca="1">VLOOKUP(U45,qr,22)</f>
        <v>5</v>
      </c>
      <c r="AF49" s="104" t="str">
        <f ca="1">VLOOKUP(U45,qr,34)</f>
        <v/>
      </c>
      <c r="AG49" s="21">
        <f ca="1">VLOOKUP(U45,qr,23)</f>
        <v>3</v>
      </c>
      <c r="AH49" s="104" t="str">
        <f ca="1">VLOOKUP(U45,qr,35)</f>
        <v/>
      </c>
      <c r="AI49" s="21">
        <f ca="1">VLOOKUP(U45,qr,24)</f>
        <v>4</v>
      </c>
      <c r="AL49" s="21"/>
      <c r="AP49" s="21"/>
      <c r="AR49" s="21"/>
      <c r="AT49" s="21"/>
      <c r="AU49" s="21"/>
      <c r="AV49" s="21">
        <f ca="1">VLOOKUP(AN45,qr,21)</f>
        <v>0</v>
      </c>
      <c r="AW49" s="104" t="str">
        <f ca="1">VLOOKUP(AN45,qr,33)</f>
        <v>.</v>
      </c>
      <c r="AX49" s="21">
        <f ca="1">VLOOKUP(AN45,qr,22)</f>
        <v>2</v>
      </c>
      <c r="AY49" s="104" t="str">
        <f ca="1">VLOOKUP(AN45,qr,34)</f>
        <v/>
      </c>
      <c r="AZ49" s="21">
        <f ca="1">VLOOKUP(AN45,qr,23)</f>
        <v>1</v>
      </c>
      <c r="BA49" s="104" t="str">
        <f ca="1">VLOOKUP(AN45,qr,35)</f>
        <v/>
      </c>
      <c r="BB49" s="21">
        <f ca="1">VLOOKUP(AN45,qr,24)</f>
        <v>4</v>
      </c>
      <c r="BE49" s="21"/>
    </row>
    <row r="50" spans="2:58" ht="19.5" customHeight="1" x14ac:dyDescent="0.15">
      <c r="D50" s="21"/>
      <c r="F50" s="21"/>
      <c r="H50" s="21"/>
      <c r="I50" s="22"/>
      <c r="J50" s="22"/>
      <c r="K50" s="117"/>
      <c r="L50" s="22" t="str">
        <f ca="1">VLOOKUP(B45,qr,26)</f>
        <v/>
      </c>
      <c r="M50" s="117"/>
      <c r="N50" s="22" t="str">
        <f ca="1">VLOOKUP(B45,qr,27)</f>
        <v/>
      </c>
      <c r="O50" s="117"/>
      <c r="P50" s="22" t="str">
        <f ca="1">VLOOKUP(B45,qr,28)</f>
        <v/>
      </c>
      <c r="Q50" s="117"/>
      <c r="R50" s="22"/>
      <c r="S50" s="22"/>
      <c r="W50" s="21"/>
      <c r="Y50" s="21"/>
      <c r="AA50" s="21"/>
      <c r="AB50" s="22"/>
      <c r="AC50" s="22"/>
      <c r="AD50" s="117"/>
      <c r="AE50" s="22">
        <f ca="1">VLOOKUP(U45,qr,26)</f>
        <v>5</v>
      </c>
      <c r="AF50" s="117"/>
      <c r="AG50" s="22">
        <f ca="1">VLOOKUP(U45,qr,27)</f>
        <v>0</v>
      </c>
      <c r="AH50" s="117"/>
      <c r="AI50" s="22">
        <f ca="1">VLOOKUP(U45,qr,28)</f>
        <v>4</v>
      </c>
      <c r="AJ50" s="117"/>
      <c r="AK50" s="22"/>
      <c r="AL50" s="22"/>
      <c r="AP50" s="21"/>
      <c r="AR50" s="21"/>
      <c r="AT50" s="21"/>
      <c r="AU50" s="22"/>
      <c r="AV50" s="22"/>
      <c r="AW50" s="117"/>
      <c r="AX50" s="22" t="str">
        <f ca="1">VLOOKUP(AN45,qr,26)</f>
        <v/>
      </c>
      <c r="AY50" s="117"/>
      <c r="AZ50" s="22" t="str">
        <f ca="1">VLOOKUP(AN45,qr,27)</f>
        <v/>
      </c>
      <c r="BA50" s="117"/>
      <c r="BB50" s="22" t="str">
        <f ca="1">VLOOKUP(AN45,qr,28)</f>
        <v/>
      </c>
      <c r="BC50" s="117"/>
      <c r="BD50" s="22"/>
      <c r="BE50" s="22"/>
    </row>
    <row r="51" spans="2:58" ht="19.5" customHeight="1" x14ac:dyDescent="0.15">
      <c r="D51" s="21"/>
      <c r="F51" s="21"/>
      <c r="H51" s="21"/>
      <c r="I51" s="21"/>
      <c r="J51" s="21"/>
      <c r="L51" s="21" t="str">
        <f ca="1">VLOOKUP(B45,qr,30)</f>
        <v/>
      </c>
      <c r="M51" s="104" t="str">
        <f ca="1">VLOOKUP(B45,qr,46)</f>
        <v/>
      </c>
      <c r="N51" s="21" t="str">
        <f ca="1">VLOOKUP(B45,qr,31)</f>
        <v/>
      </c>
      <c r="O51" s="104" t="str">
        <f ca="1">VLOOKUP(B45,qr,47)</f>
        <v/>
      </c>
      <c r="P51" s="21" t="str">
        <f ca="1">VLOOKUP(B45,qr,32)</f>
        <v/>
      </c>
      <c r="R51" s="21"/>
      <c r="S51" s="21"/>
      <c r="W51" s="21"/>
      <c r="Y51" s="21"/>
      <c r="AA51" s="21"/>
      <c r="AB51" s="21"/>
      <c r="AC51" s="21"/>
      <c r="AE51" s="21" t="str">
        <f ca="1">VLOOKUP(U45,qr,30)</f>
        <v/>
      </c>
      <c r="AF51" s="104" t="str">
        <f ca="1">VLOOKUP(U45,qr,46)</f>
        <v xml:space="preserve"> </v>
      </c>
      <c r="AG51" s="21">
        <f ca="1">VLOOKUP(U45,qr,31)</f>
        <v>3</v>
      </c>
      <c r="AH51" s="104" t="str">
        <f ca="1">VLOOKUP(U45,qr,47)</f>
        <v>.</v>
      </c>
      <c r="AI51" s="21" t="str">
        <f ca="1">VLOOKUP(U45,qr,32)</f>
        <v/>
      </c>
      <c r="AK51" s="21"/>
      <c r="AL51" s="21"/>
      <c r="AP51" s="21"/>
      <c r="AR51" s="21"/>
      <c r="AT51" s="21"/>
      <c r="AU51" s="21"/>
      <c r="AV51" s="21"/>
      <c r="AX51" s="21" t="str">
        <f ca="1">VLOOKUP(AN45,qr,30)</f>
        <v/>
      </c>
      <c r="AY51" s="104" t="str">
        <f ca="1">VLOOKUP(AN45,qr,46)</f>
        <v/>
      </c>
      <c r="AZ51" s="21" t="str">
        <f ca="1">VLOOKUP(AN45,qr,31)</f>
        <v/>
      </c>
      <c r="BA51" s="104" t="str">
        <f ca="1">VLOOKUP(AN45,qr,47)</f>
        <v/>
      </c>
      <c r="BB51" s="21" t="str">
        <f ca="1">VLOOKUP(AN45,qr,32)</f>
        <v/>
      </c>
      <c r="BD51" s="21"/>
      <c r="BE51" s="21"/>
    </row>
    <row r="52" spans="2:58" ht="19.5" customHeight="1" x14ac:dyDescent="0.15"/>
    <row r="53" spans="2:58" ht="19.5" customHeight="1" x14ac:dyDescent="0.3">
      <c r="D53" s="43" t="s">
        <v>24</v>
      </c>
      <c r="E53" s="43"/>
      <c r="F53" s="28"/>
      <c r="G53" s="42">
        <f ca="1">VLOOKUP(B45,qr,48)</f>
        <v>5</v>
      </c>
      <c r="H53" s="42" t="e">
        <f>VLOOKUP(D51,qr,9)</f>
        <v>#N/A</v>
      </c>
      <c r="I53" s="42" t="e">
        <f>VLOOKUP(E51,qr,9)</f>
        <v>#N/A</v>
      </c>
      <c r="J53" s="42" t="e">
        <f>VLOOKUP(F51,qr,9)</f>
        <v>#N/A</v>
      </c>
      <c r="N53" s="41" t="s">
        <v>23</v>
      </c>
      <c r="O53" s="41"/>
      <c r="P53" s="41"/>
      <c r="Q53" s="117"/>
      <c r="R53" s="42">
        <f ca="1">VLOOKUP(B45,qr,49)</f>
        <v>0.27100000000000002</v>
      </c>
      <c r="S53" s="42" t="e">
        <f ca="1">VLOOKUP(O51,qr,9)</f>
        <v>#N/A</v>
      </c>
      <c r="T53" s="42" t="e">
        <f ca="1">VLOOKUP(P51,qr,9)</f>
        <v>#N/A</v>
      </c>
      <c r="W53" s="43" t="s">
        <v>24</v>
      </c>
      <c r="X53" s="43"/>
      <c r="Y53" s="28"/>
      <c r="Z53" s="42">
        <f ca="1">VLOOKUP(U45,qr,48)</f>
        <v>49</v>
      </c>
      <c r="AA53" s="42" t="e">
        <f>VLOOKUP(W51,qr,9)</f>
        <v>#N/A</v>
      </c>
      <c r="AB53" s="42" t="e">
        <f>VLOOKUP(X51,qr,9)</f>
        <v>#N/A</v>
      </c>
      <c r="AC53" s="42" t="e">
        <f>VLOOKUP(Y51,qr,9)</f>
        <v>#N/A</v>
      </c>
      <c r="AG53" s="41" t="s">
        <v>23</v>
      </c>
      <c r="AH53" s="41"/>
      <c r="AI53" s="41"/>
      <c r="AJ53" s="117"/>
      <c r="AK53" s="42">
        <f ca="1">VLOOKUP(U45,qr,49)</f>
        <v>3</v>
      </c>
      <c r="AL53" s="42" t="e">
        <f ca="1">VLOOKUP(AH51,qr,9)</f>
        <v>#N/A</v>
      </c>
      <c r="AM53" s="42" t="e">
        <f ca="1">VLOOKUP(AI51,qr,9)</f>
        <v>#N/A</v>
      </c>
      <c r="AP53" s="43" t="s">
        <v>24</v>
      </c>
      <c r="AQ53" s="43"/>
      <c r="AR53" s="28"/>
      <c r="AS53" s="42">
        <f ca="1">VLOOKUP(AN45,qr,48)</f>
        <v>3</v>
      </c>
      <c r="AT53" s="42" t="e">
        <f>VLOOKUP(AP51,qr,9)</f>
        <v>#N/A</v>
      </c>
      <c r="AU53" s="42" t="e">
        <f>VLOOKUP(AQ51,qr,9)</f>
        <v>#N/A</v>
      </c>
      <c r="AV53" s="42" t="e">
        <f>VLOOKUP(AR51,qr,9)</f>
        <v>#N/A</v>
      </c>
      <c r="AZ53" s="41" t="s">
        <v>23</v>
      </c>
      <c r="BA53" s="41"/>
      <c r="BB53" s="41"/>
      <c r="BC53" s="117"/>
      <c r="BD53" s="42">
        <f ca="1">VLOOKUP(AN45,qr,49)</f>
        <v>0.214</v>
      </c>
      <c r="BE53" s="42" t="e">
        <f ca="1">VLOOKUP(BA51,qr,9)</f>
        <v>#N/A</v>
      </c>
      <c r="BF53" s="42" t="e">
        <f ca="1">VLOOKUP(BB51,qr,9)</f>
        <v>#N/A</v>
      </c>
    </row>
    <row r="54" spans="2:58" ht="19.5" customHeight="1" x14ac:dyDescent="0.15"/>
    <row r="55" spans="2:58" ht="19.5" customHeight="1" x14ac:dyDescent="0.15">
      <c r="B55">
        <f>+B45+3</f>
        <v>4</v>
      </c>
      <c r="C55" t="s">
        <v>15</v>
      </c>
      <c r="U55">
        <f>+B55+1</f>
        <v>5</v>
      </c>
      <c r="V55" t="s">
        <v>15</v>
      </c>
      <c r="AN55">
        <f>+U55+1</f>
        <v>6</v>
      </c>
      <c r="AO55" t="s">
        <v>15</v>
      </c>
    </row>
    <row r="56" spans="2:58" ht="19.5" customHeight="1" x14ac:dyDescent="0.15">
      <c r="D56" s="21"/>
      <c r="F56" s="21"/>
      <c r="H56" s="21"/>
      <c r="I56" s="22"/>
      <c r="J56" s="22"/>
      <c r="K56" s="115"/>
      <c r="L56" s="22"/>
      <c r="M56" s="115"/>
      <c r="N56" s="22">
        <f ca="1">VLOOKUP(B55,qr,4)</f>
        <v>5</v>
      </c>
      <c r="O56" s="115"/>
      <c r="P56" s="22" t="str">
        <f ca="1">VLOOKUP(B55,qr,5)</f>
        <v/>
      </c>
      <c r="Q56" s="117"/>
      <c r="R56" s="22"/>
      <c r="S56" s="22"/>
      <c r="W56" s="21"/>
      <c r="Y56" s="21"/>
      <c r="AA56" s="21"/>
      <c r="AB56" s="22"/>
      <c r="AC56" s="22"/>
      <c r="AD56" s="115"/>
      <c r="AE56" s="22"/>
      <c r="AF56" s="115"/>
      <c r="AG56" s="22">
        <f ca="1">VLOOKUP(U55,qr,4)</f>
        <v>9</v>
      </c>
      <c r="AH56" s="115"/>
      <c r="AI56" s="22">
        <f ca="1">VLOOKUP(U55,qr,5)</f>
        <v>4</v>
      </c>
      <c r="AJ56" s="117"/>
      <c r="AK56" s="22"/>
      <c r="AL56" s="22"/>
      <c r="AP56" s="21"/>
      <c r="AR56" s="21"/>
      <c r="AT56" s="21"/>
      <c r="AU56" s="22"/>
      <c r="AV56" s="22"/>
      <c r="AW56" s="115"/>
      <c r="AX56" s="22"/>
      <c r="AY56" s="115"/>
      <c r="AZ56" s="22">
        <f ca="1">VLOOKUP(AN55,qr,4)</f>
        <v>4</v>
      </c>
      <c r="BA56" s="115"/>
      <c r="BB56" s="22">
        <f ca="1">VLOOKUP(AN55,qr,5)</f>
        <v>1</v>
      </c>
      <c r="BC56" s="117"/>
      <c r="BD56" s="22"/>
      <c r="BE56" s="22"/>
    </row>
    <row r="57" spans="2:58" ht="19.5" customHeight="1" x14ac:dyDescent="0.15">
      <c r="D57" s="24" t="str">
        <f ca="1">VLOOKUP(B55,qr,8)</f>
        <v/>
      </c>
      <c r="E57" s="105" t="str">
        <f ca="1">VLOOKUP(B55,qr,40)</f>
        <v xml:space="preserve"> </v>
      </c>
      <c r="F57" s="24">
        <f ca="1">VLOOKUP(B55,qr,9)</f>
        <v>9</v>
      </c>
      <c r="G57" s="105" t="str">
        <f ca="1">VLOOKUP(B55,qr,41)</f>
        <v xml:space="preserve"> </v>
      </c>
      <c r="H57" s="24">
        <f ca="1">VLOOKUP(B55,qr,10)</f>
        <v>8</v>
      </c>
      <c r="I57" s="30" t="s">
        <v>29</v>
      </c>
      <c r="J57" s="21">
        <f ca="1">VLOOKUP(B55,qr,11)</f>
        <v>5</v>
      </c>
      <c r="K57" s="116" t="str">
        <f ca="1">VLOOKUP(B55,qr,42)</f>
        <v xml:space="preserve"> </v>
      </c>
      <c r="L57" s="27">
        <f ca="1">VLOOKUP(B55,qr,12)</f>
        <v>6</v>
      </c>
      <c r="M57" s="116" t="str">
        <f ca="1">VLOOKUP(B55,qr,43)</f>
        <v xml:space="preserve"> </v>
      </c>
      <c r="N57" s="21">
        <f ca="1">VLOOKUP(B55,qr,13)</f>
        <v>9</v>
      </c>
      <c r="O57" s="116" t="str">
        <f ca="1">VLOOKUP(B55,qr,44)</f>
        <v>.</v>
      </c>
      <c r="P57" s="21">
        <f ca="1">VLOOKUP(B55,qr,14)</f>
        <v>5</v>
      </c>
      <c r="R57" s="21" t="str">
        <f ca="1">VLOOKUP(B55,pr,15)</f>
        <v/>
      </c>
      <c r="S57" s="21" t="str">
        <f ca="1">VLOOKUP(B55,pr,16)</f>
        <v/>
      </c>
      <c r="W57" s="24" t="str">
        <f ca="1">VLOOKUP(U55,qr,8)</f>
        <v/>
      </c>
      <c r="X57" s="105" t="str">
        <f ca="1">VLOOKUP(U55,qr,40)</f>
        <v xml:space="preserve"> </v>
      </c>
      <c r="Y57" s="24">
        <f ca="1">VLOOKUP(U55,qr,9)</f>
        <v>2</v>
      </c>
      <c r="Z57" s="105" t="str">
        <f ca="1">VLOOKUP(U55,qr,41)</f>
        <v>.</v>
      </c>
      <c r="AA57" s="24">
        <f ca="1">VLOOKUP(U55,qr,10)</f>
        <v>5</v>
      </c>
      <c r="AB57" s="30" t="s">
        <v>29</v>
      </c>
      <c r="AC57" s="21">
        <f ca="1">VLOOKUP(U55,qr,11)</f>
        <v>2</v>
      </c>
      <c r="AD57" s="116" t="str">
        <f ca="1">VLOOKUP(U55,qr,42)</f>
        <v xml:space="preserve"> </v>
      </c>
      <c r="AE57" s="27">
        <f ca="1">VLOOKUP(U55,qr,12)</f>
        <v>3</v>
      </c>
      <c r="AF57" s="116" t="str">
        <f ca="1">VLOOKUP(U55,qr,43)</f>
        <v xml:space="preserve"> </v>
      </c>
      <c r="AG57" s="21">
        <f ca="1">VLOOKUP(U55,qr,13)</f>
        <v>5</v>
      </c>
      <c r="AH57" s="116" t="str">
        <f ca="1">VLOOKUP(U55,qr,44)</f>
        <v>.</v>
      </c>
      <c r="AI57" s="21">
        <f ca="1">VLOOKUP(U55,qr,14)</f>
        <v>3</v>
      </c>
      <c r="AK57" s="21" t="str">
        <f ca="1">VLOOKUP(U55,pr,15)</f>
        <v/>
      </c>
      <c r="AL57" s="21" t="str">
        <f ca="1">VLOOKUP(U55,pr,16)</f>
        <v/>
      </c>
      <c r="AP57" s="24">
        <f ca="1">VLOOKUP(AN55,qr,8)</f>
        <v>0</v>
      </c>
      <c r="AQ57" s="105" t="str">
        <f ca="1">VLOOKUP(AN55,qr,40)</f>
        <v>.</v>
      </c>
      <c r="AR57" s="24">
        <f ca="1">VLOOKUP(AN55,qr,9)</f>
        <v>6</v>
      </c>
      <c r="AS57" s="105" t="str">
        <f ca="1">VLOOKUP(AN55,qr,41)</f>
        <v xml:space="preserve"> </v>
      </c>
      <c r="AT57" s="24">
        <f ca="1">VLOOKUP(AN55,qr,10)</f>
        <v>3</v>
      </c>
      <c r="AU57" s="30" t="s">
        <v>29</v>
      </c>
      <c r="AV57" s="21">
        <f ca="1">VLOOKUP(AN55,qr,11)</f>
        <v>2</v>
      </c>
      <c r="AW57" s="116" t="str">
        <f ca="1">VLOOKUP(AN55,qr,42)</f>
        <v xml:space="preserve"> </v>
      </c>
      <c r="AX57" s="27">
        <f ca="1">VLOOKUP(AN55,qr,12)</f>
        <v>5</v>
      </c>
      <c r="AY57" s="116" t="str">
        <f ca="1">VLOOKUP(AN55,qr,43)</f>
        <v>.</v>
      </c>
      <c r="AZ57" s="21">
        <f ca="1">VLOOKUP(AN55,qr,13)</f>
        <v>9</v>
      </c>
      <c r="BA57" s="116" t="str">
        <f ca="1">VLOOKUP(AN55,qr,44)</f>
        <v xml:space="preserve"> </v>
      </c>
      <c r="BB57" s="21">
        <f ca="1">VLOOKUP(AN55,qr,14)</f>
        <v>0.99999999999954525</v>
      </c>
      <c r="BD57" s="21" t="str">
        <f ca="1">VLOOKUP(AN55,pr,15)</f>
        <v/>
      </c>
      <c r="BE57" s="21" t="str">
        <f ca="1">VLOOKUP(AN55,pr,16)</f>
        <v/>
      </c>
    </row>
    <row r="58" spans="2:58" ht="19.5" customHeight="1" x14ac:dyDescent="0.15">
      <c r="D58" s="21"/>
      <c r="F58" s="21"/>
      <c r="H58" s="21"/>
      <c r="I58" s="22"/>
      <c r="J58" s="23">
        <f ca="1">VLOOKUP(B55,qr,17)</f>
        <v>4</v>
      </c>
      <c r="K58" s="115"/>
      <c r="L58" s="23">
        <f ca="1">VLOOKUP(B55,qr,18)</f>
        <v>9</v>
      </c>
      <c r="M58" s="115"/>
      <c r="N58" s="23">
        <f ca="1">VLOOKUP(B55,qr,19)</f>
        <v>0</v>
      </c>
      <c r="O58" s="115"/>
      <c r="P58" s="23" t="str">
        <f ca="1">VLOOKUP(B55,qr,20)</f>
        <v/>
      </c>
      <c r="Q58" s="115"/>
      <c r="R58" s="22"/>
      <c r="S58" s="22"/>
      <c r="W58" s="21"/>
      <c r="Y58" s="21"/>
      <c r="AA58" s="21"/>
      <c r="AB58" s="22"/>
      <c r="AC58" s="23">
        <f ca="1">VLOOKUP(U55,qr,17)</f>
        <v>2</v>
      </c>
      <c r="AD58" s="115"/>
      <c r="AE58" s="23">
        <f ca="1">VLOOKUP(U55,qr,18)</f>
        <v>2</v>
      </c>
      <c r="AF58" s="115"/>
      <c r="AG58" s="23">
        <f ca="1">VLOOKUP(U55,qr,19)</f>
        <v>5</v>
      </c>
      <c r="AH58" s="115"/>
      <c r="AI58" s="23" t="str">
        <f ca="1">VLOOKUP(U55,qr,20)</f>
        <v/>
      </c>
      <c r="AJ58" s="115"/>
      <c r="AK58" s="22"/>
      <c r="AL58" s="22"/>
      <c r="AP58" s="21"/>
      <c r="AR58" s="21"/>
      <c r="AT58" s="21"/>
      <c r="AU58" s="22"/>
      <c r="AV58" s="23">
        <f ca="1">VLOOKUP(AN55,qr,17)</f>
        <v>2</v>
      </c>
      <c r="AW58" s="115"/>
      <c r="AX58" s="23">
        <f ca="1">VLOOKUP(AN55,qr,18)</f>
        <v>5</v>
      </c>
      <c r="AY58" s="115"/>
      <c r="AZ58" s="23">
        <f ca="1">VLOOKUP(AN55,qr,19)</f>
        <v>2</v>
      </c>
      <c r="BA58" s="115"/>
      <c r="BB58" s="23" t="str">
        <f ca="1">VLOOKUP(AN55,qr,20)</f>
        <v/>
      </c>
      <c r="BC58" s="115"/>
      <c r="BD58" s="22"/>
      <c r="BE58" s="22"/>
    </row>
    <row r="59" spans="2:58" ht="19.5" customHeight="1" x14ac:dyDescent="0.15">
      <c r="D59" s="21"/>
      <c r="F59" s="21"/>
      <c r="H59" s="21"/>
      <c r="I59" s="21"/>
      <c r="J59" s="21" t="str">
        <f ca="1">VLOOKUP(B55,qr,21)</f>
        <v/>
      </c>
      <c r="K59" s="104" t="str">
        <f ca="1">VLOOKUP(B55,qr,33)</f>
        <v/>
      </c>
      <c r="L59" s="21">
        <f ca="1">VLOOKUP(B55,qr,22)</f>
        <v>7</v>
      </c>
      <c r="M59" s="104" t="str">
        <f ca="1">VLOOKUP(B55,qr,34)</f>
        <v/>
      </c>
      <c r="N59" s="21">
        <f ca="1">VLOOKUP(B55,qr,23)</f>
        <v>9</v>
      </c>
      <c r="O59" s="104" t="str">
        <f ca="1">VLOOKUP(B55,qr,35)</f>
        <v>.</v>
      </c>
      <c r="P59" s="21">
        <f ca="1">VLOOKUP(B55,qr,24)</f>
        <v>5</v>
      </c>
      <c r="S59" s="21"/>
      <c r="W59" s="21"/>
      <c r="Y59" s="21"/>
      <c r="AA59" s="21"/>
      <c r="AB59" s="21"/>
      <c r="AC59" s="21" t="str">
        <f ca="1">VLOOKUP(U55,qr,21)</f>
        <v/>
      </c>
      <c r="AD59" s="104" t="str">
        <f ca="1">VLOOKUP(U55,qr,33)</f>
        <v/>
      </c>
      <c r="AE59" s="21">
        <f ca="1">VLOOKUP(U55,qr,22)</f>
        <v>1</v>
      </c>
      <c r="AF59" s="104" t="str">
        <f ca="1">VLOOKUP(U55,qr,34)</f>
        <v/>
      </c>
      <c r="AG59" s="21">
        <f ca="1">VLOOKUP(U55,qr,23)</f>
        <v>0</v>
      </c>
      <c r="AH59" s="104" t="str">
        <f ca="1">VLOOKUP(U55,qr,35)</f>
        <v/>
      </c>
      <c r="AI59" s="21">
        <f ca="1">VLOOKUP(U55,qr,24)</f>
        <v>3</v>
      </c>
      <c r="AL59" s="21"/>
      <c r="AP59" s="21"/>
      <c r="AR59" s="21"/>
      <c r="AT59" s="21"/>
      <c r="AU59" s="21"/>
      <c r="AV59" s="21" t="str">
        <f ca="1">VLOOKUP(AN55,qr,21)</f>
        <v/>
      </c>
      <c r="AW59" s="104" t="str">
        <f ca="1">VLOOKUP(AN55,qr,33)</f>
        <v/>
      </c>
      <c r="AX59" s="21" t="str">
        <f ca="1">VLOOKUP(AN55,qr,22)</f>
        <v/>
      </c>
      <c r="AY59" s="104" t="str">
        <f ca="1">VLOOKUP(AN55,qr,34)</f>
        <v/>
      </c>
      <c r="AZ59" s="21">
        <f ca="1">VLOOKUP(AN55,qr,23)</f>
        <v>7</v>
      </c>
      <c r="BA59" s="104" t="str">
        <f ca="1">VLOOKUP(AN55,qr,35)</f>
        <v/>
      </c>
      <c r="BB59" s="21">
        <f ca="1">VLOOKUP(AN55,qr,24)</f>
        <v>0.99999999999954525</v>
      </c>
      <c r="BE59" s="21"/>
    </row>
    <row r="60" spans="2:58" ht="19.5" customHeight="1" x14ac:dyDescent="0.15">
      <c r="D60" s="21"/>
      <c r="F60" s="21"/>
      <c r="H60" s="21"/>
      <c r="I60" s="22"/>
      <c r="J60" s="22"/>
      <c r="K60" s="117"/>
      <c r="L60" s="22" t="str">
        <f ca="1">VLOOKUP(B55,qr,26)</f>
        <v/>
      </c>
      <c r="M60" s="117"/>
      <c r="N60" s="22" t="str">
        <f ca="1">VLOOKUP(B55,qr,27)</f>
        <v/>
      </c>
      <c r="O60" s="117"/>
      <c r="P60" s="22" t="str">
        <f ca="1">VLOOKUP(B55,qr,28)</f>
        <v/>
      </c>
      <c r="Q60" s="117"/>
      <c r="R60" s="22"/>
      <c r="S60" s="22"/>
      <c r="W60" s="21"/>
      <c r="Y60" s="21"/>
      <c r="AA60" s="21"/>
      <c r="AB60" s="22"/>
      <c r="AC60" s="22"/>
      <c r="AD60" s="117"/>
      <c r="AE60" s="22">
        <f ca="1">VLOOKUP(U55,qr,26)</f>
        <v>1</v>
      </c>
      <c r="AF60" s="117"/>
      <c r="AG60" s="22">
        <f ca="1">VLOOKUP(U55,qr,27)</f>
        <v>0</v>
      </c>
      <c r="AH60" s="117"/>
      <c r="AI60" s="22">
        <f ca="1">VLOOKUP(U55,qr,28)</f>
        <v>0</v>
      </c>
      <c r="AJ60" s="117"/>
      <c r="AK60" s="22"/>
      <c r="AL60" s="22"/>
      <c r="AP60" s="21"/>
      <c r="AR60" s="21"/>
      <c r="AT60" s="21"/>
      <c r="AU60" s="22"/>
      <c r="AV60" s="22"/>
      <c r="AW60" s="117"/>
      <c r="AX60" s="22" t="str">
        <f ca="1">VLOOKUP(AN55,qr,26)</f>
        <v/>
      </c>
      <c r="AY60" s="117"/>
      <c r="AZ60" s="22">
        <f ca="1">VLOOKUP(AN55,qr,27)</f>
        <v>6</v>
      </c>
      <c r="BA60" s="117"/>
      <c r="BB60" s="22">
        <f ca="1">VLOOKUP(AN55,qr,28)</f>
        <v>3</v>
      </c>
      <c r="BC60" s="117"/>
      <c r="BD60" s="22"/>
      <c r="BE60" s="22"/>
    </row>
    <row r="61" spans="2:58" ht="19.5" customHeight="1" x14ac:dyDescent="0.15">
      <c r="D61" s="21"/>
      <c r="F61" s="21"/>
      <c r="H61" s="21"/>
      <c r="I61" s="21"/>
      <c r="J61" s="21"/>
      <c r="L61" s="21" t="str">
        <f ca="1">VLOOKUP(B55,qr,30)</f>
        <v/>
      </c>
      <c r="M61" s="104" t="str">
        <f ca="1">VLOOKUP(B55,qr,46)</f>
        <v/>
      </c>
      <c r="N61" s="21" t="str">
        <f ca="1">VLOOKUP(B55,qr,31)</f>
        <v/>
      </c>
      <c r="O61" s="104" t="str">
        <f ca="1">VLOOKUP(B55,qr,47)</f>
        <v/>
      </c>
      <c r="P61" s="21" t="str">
        <f ca="1">VLOOKUP(B55,qr,32)</f>
        <v/>
      </c>
      <c r="R61" s="21"/>
      <c r="S61" s="21"/>
      <c r="W61" s="21"/>
      <c r="Y61" s="21"/>
      <c r="AA61" s="21"/>
      <c r="AB61" s="21"/>
      <c r="AC61" s="21"/>
      <c r="AE61" s="21" t="str">
        <f ca="1">VLOOKUP(U55,qr,30)</f>
        <v/>
      </c>
      <c r="AF61" s="104" t="str">
        <f ca="1">VLOOKUP(U55,qr,46)</f>
        <v xml:space="preserve"> </v>
      </c>
      <c r="AG61" s="21">
        <f ca="1">VLOOKUP(U55,qr,31)</f>
        <v>0</v>
      </c>
      <c r="AH61" s="104" t="str">
        <f ca="1">VLOOKUP(U55,qr,47)</f>
        <v>.</v>
      </c>
      <c r="AI61" s="21">
        <f ca="1">VLOOKUP(U55,qr,32)</f>
        <v>3</v>
      </c>
      <c r="AK61" s="21"/>
      <c r="AL61" s="21"/>
      <c r="AP61" s="21"/>
      <c r="AR61" s="21"/>
      <c r="AT61" s="21"/>
      <c r="AU61" s="21"/>
      <c r="AV61" s="21"/>
      <c r="AX61" s="21">
        <f ca="1">VLOOKUP(AN55,qr,30)</f>
        <v>0</v>
      </c>
      <c r="AY61" s="104" t="str">
        <f ca="1">VLOOKUP(AN55,qr,46)</f>
        <v>.</v>
      </c>
      <c r="AZ61" s="21">
        <f ca="1">VLOOKUP(AN55,qr,31)</f>
        <v>0</v>
      </c>
      <c r="BA61" s="104" t="str">
        <f ca="1">VLOOKUP(AN55,qr,47)</f>
        <v xml:space="preserve"> </v>
      </c>
      <c r="BB61" s="21">
        <f ca="1">VLOOKUP(AN55,qr,32)</f>
        <v>8</v>
      </c>
      <c r="BD61" s="21"/>
      <c r="BE61" s="21"/>
    </row>
    <row r="62" spans="2:58" ht="19.5" customHeight="1" x14ac:dyDescent="0.15"/>
    <row r="63" spans="2:58" ht="19.5" customHeight="1" x14ac:dyDescent="0.3">
      <c r="D63" s="43" t="s">
        <v>24</v>
      </c>
      <c r="E63" s="43"/>
      <c r="F63" s="28"/>
      <c r="G63" s="42">
        <f ca="1">VLOOKUP(B55,qr,48)</f>
        <v>5</v>
      </c>
      <c r="H63" s="42" t="e">
        <f>VLOOKUP(D61,qr,9)</f>
        <v>#N/A</v>
      </c>
      <c r="I63" s="42" t="e">
        <f>VLOOKUP(E61,qr,9)</f>
        <v>#N/A</v>
      </c>
      <c r="J63" s="42" t="e">
        <f>VLOOKUP(F61,qr,9)</f>
        <v>#N/A</v>
      </c>
      <c r="N63" s="41" t="s">
        <v>23</v>
      </c>
      <c r="O63" s="41"/>
      <c r="P63" s="41"/>
      <c r="Q63" s="117"/>
      <c r="R63" s="42">
        <f ca="1">VLOOKUP(B55,qr,49)</f>
        <v>79.5</v>
      </c>
      <c r="S63" s="42" t="e">
        <f ca="1">VLOOKUP(O61,qr,9)</f>
        <v>#N/A</v>
      </c>
      <c r="T63" s="42" t="e">
        <f ca="1">VLOOKUP(P61,qr,9)</f>
        <v>#N/A</v>
      </c>
      <c r="W63" s="43" t="s">
        <v>24</v>
      </c>
      <c r="X63" s="43"/>
      <c r="Y63" s="28"/>
      <c r="Z63" s="42">
        <f ca="1">VLOOKUP(U55,qr,48)</f>
        <v>94</v>
      </c>
      <c r="AA63" s="42" t="e">
        <f>VLOOKUP(W61,qr,9)</f>
        <v>#N/A</v>
      </c>
      <c r="AB63" s="42" t="e">
        <f>VLOOKUP(X61,qr,9)</f>
        <v>#N/A</v>
      </c>
      <c r="AC63" s="42" t="e">
        <f>VLOOKUP(Y61,qr,9)</f>
        <v>#N/A</v>
      </c>
      <c r="AG63" s="41" t="s">
        <v>23</v>
      </c>
      <c r="AH63" s="41"/>
      <c r="AI63" s="41"/>
      <c r="AJ63" s="117"/>
      <c r="AK63" s="42">
        <f ca="1">VLOOKUP(U55,qr,49)</f>
        <v>0.3</v>
      </c>
      <c r="AL63" s="42" t="e">
        <f ca="1">VLOOKUP(AH61,qr,9)</f>
        <v>#N/A</v>
      </c>
      <c r="AM63" s="42">
        <f ca="1">VLOOKUP(AI61,qr,9)</f>
        <v>8</v>
      </c>
      <c r="AP63" s="43" t="s">
        <v>24</v>
      </c>
      <c r="AQ63" s="43"/>
      <c r="AR63" s="28"/>
      <c r="AS63" s="42">
        <f ca="1">VLOOKUP(AN55,qr,48)</f>
        <v>41</v>
      </c>
      <c r="AT63" s="42" t="e">
        <f>VLOOKUP(AP61,qr,9)</f>
        <v>#N/A</v>
      </c>
      <c r="AU63" s="42" t="e">
        <f>VLOOKUP(AQ61,qr,9)</f>
        <v>#N/A</v>
      </c>
      <c r="AV63" s="42" t="e">
        <f>VLOOKUP(AR61,qr,9)</f>
        <v>#N/A</v>
      </c>
      <c r="AZ63" s="41" t="s">
        <v>23</v>
      </c>
      <c r="BA63" s="41"/>
      <c r="BB63" s="41"/>
      <c r="BC63" s="117"/>
      <c r="BD63" s="42">
        <f ca="1">VLOOKUP(AN55,qr,49)</f>
        <v>0.08</v>
      </c>
      <c r="BE63" s="42" t="e">
        <f ca="1">VLOOKUP(BA61,qr,9)</f>
        <v>#N/A</v>
      </c>
      <c r="BF63" s="42">
        <f ca="1">VLOOKUP(BB61,qr,9)</f>
        <v>7</v>
      </c>
    </row>
    <row r="64" spans="2:58" ht="19.5" customHeight="1" x14ac:dyDescent="0.15"/>
    <row r="65" spans="2:58" ht="19.5" customHeight="1" x14ac:dyDescent="0.15">
      <c r="B65">
        <f>+B55+3</f>
        <v>7</v>
      </c>
      <c r="C65" t="s">
        <v>15</v>
      </c>
      <c r="U65">
        <f>+B65+1</f>
        <v>8</v>
      </c>
      <c r="V65" t="s">
        <v>15</v>
      </c>
      <c r="AN65">
        <f>+U65+1</f>
        <v>9</v>
      </c>
      <c r="AO65" t="s">
        <v>15</v>
      </c>
    </row>
    <row r="66" spans="2:58" ht="19.5" customHeight="1" x14ac:dyDescent="0.15">
      <c r="D66" s="21"/>
      <c r="F66" s="21"/>
      <c r="H66" s="21"/>
      <c r="I66" s="22"/>
      <c r="J66" s="22"/>
      <c r="K66" s="115"/>
      <c r="L66" s="22"/>
      <c r="M66" s="115"/>
      <c r="N66" s="22" t="str">
        <f ca="1">VLOOKUP(B65,qr,4)</f>
        <v/>
      </c>
      <c r="O66" s="115"/>
      <c r="P66" s="22">
        <f ca="1">VLOOKUP(B65,qr,5)</f>
        <v>8</v>
      </c>
      <c r="Q66" s="117"/>
      <c r="R66" s="22"/>
      <c r="S66" s="22"/>
      <c r="W66" s="21"/>
      <c r="Y66" s="21"/>
      <c r="AA66" s="21"/>
      <c r="AB66" s="22"/>
      <c r="AC66" s="22"/>
      <c r="AD66" s="115"/>
      <c r="AE66" s="22"/>
      <c r="AF66" s="115"/>
      <c r="AG66" s="22">
        <f ca="1">VLOOKUP(U65,qr,4)</f>
        <v>9</v>
      </c>
      <c r="AH66" s="115"/>
      <c r="AI66" s="22" t="str">
        <f ca="1">VLOOKUP(U65,qr,5)</f>
        <v/>
      </c>
      <c r="AJ66" s="117"/>
      <c r="AK66" s="22"/>
      <c r="AL66" s="22"/>
      <c r="AP66" s="21"/>
      <c r="AR66" s="21"/>
      <c r="AT66" s="21"/>
      <c r="AU66" s="22"/>
      <c r="AV66" s="22"/>
      <c r="AW66" s="115"/>
      <c r="AX66" s="22"/>
      <c r="AY66" s="115"/>
      <c r="AZ66" s="22">
        <f ca="1">VLOOKUP(AN65,qr,4)</f>
        <v>9</v>
      </c>
      <c r="BA66" s="115"/>
      <c r="BB66" s="22">
        <f ca="1">VLOOKUP(AN65,qr,5)</f>
        <v>8</v>
      </c>
      <c r="BC66" s="117"/>
      <c r="BD66" s="22"/>
      <c r="BE66" s="22"/>
    </row>
    <row r="67" spans="2:58" ht="19.5" customHeight="1" x14ac:dyDescent="0.15">
      <c r="D67" s="24">
        <f ca="1">VLOOKUP(B65,qr,8)</f>
        <v>2</v>
      </c>
      <c r="E67" s="105" t="str">
        <f ca="1">VLOOKUP(B65,qr,40)</f>
        <v xml:space="preserve"> </v>
      </c>
      <c r="F67" s="24">
        <f ca="1">VLOOKUP(B65,qr,9)</f>
        <v>2</v>
      </c>
      <c r="G67" s="105" t="str">
        <f ca="1">VLOOKUP(B65,qr,41)</f>
        <v xml:space="preserve"> </v>
      </c>
      <c r="H67" s="24">
        <f ca="1">VLOOKUP(B65,qr,10)</f>
        <v>0</v>
      </c>
      <c r="I67" s="30" t="s">
        <v>29</v>
      </c>
      <c r="J67" s="21">
        <f ca="1">VLOOKUP(B65,qr,11)</f>
        <v>1</v>
      </c>
      <c r="K67" s="116" t="str">
        <f ca="1">VLOOKUP(B65,qr,42)</f>
        <v xml:space="preserve"> </v>
      </c>
      <c r="L67" s="27">
        <f ca="1">VLOOKUP(B65,qr,12)</f>
        <v>8</v>
      </c>
      <c r="M67" s="116" t="str">
        <f ca="1">VLOOKUP(B65,qr,43)</f>
        <v xml:space="preserve"> </v>
      </c>
      <c r="N67" s="21">
        <f ca="1">VLOOKUP(B65,qr,13)</f>
        <v>0</v>
      </c>
      <c r="O67" s="116" t="str">
        <f ca="1">VLOOKUP(B65,qr,44)</f>
        <v xml:space="preserve"> </v>
      </c>
      <c r="P67" s="21">
        <f ca="1">VLOOKUP(B65,qr,14)</f>
        <v>2</v>
      </c>
      <c r="R67" s="21" t="str">
        <f ca="1">VLOOKUP(B65,pr,15)</f>
        <v/>
      </c>
      <c r="S67" s="21" t="str">
        <f ca="1">VLOOKUP(B65,pr,16)</f>
        <v/>
      </c>
      <c r="W67" s="24" t="str">
        <f ca="1">VLOOKUP(U65,qr,8)</f>
        <v/>
      </c>
      <c r="X67" s="105" t="str">
        <f ca="1">VLOOKUP(U65,qr,40)</f>
        <v xml:space="preserve"> </v>
      </c>
      <c r="Y67" s="24">
        <f ca="1">VLOOKUP(U65,qr,9)</f>
        <v>7</v>
      </c>
      <c r="Z67" s="105" t="str">
        <f ca="1">VLOOKUP(U65,qr,41)</f>
        <v>.</v>
      </c>
      <c r="AA67" s="24">
        <f ca="1">VLOOKUP(U65,qr,10)</f>
        <v>4</v>
      </c>
      <c r="AB67" s="30" t="s">
        <v>29</v>
      </c>
      <c r="AC67" s="21">
        <f ca="1">VLOOKUP(U65,qr,11)</f>
        <v>7</v>
      </c>
      <c r="AD67" s="116" t="str">
        <f ca="1">VLOOKUP(U65,qr,42)</f>
        <v xml:space="preserve"> </v>
      </c>
      <c r="AE67" s="27">
        <f ca="1">VLOOKUP(U65,qr,12)</f>
        <v>1</v>
      </c>
      <c r="AF67" s="116" t="str">
        <f ca="1">VLOOKUP(U65,qr,43)</f>
        <v>.</v>
      </c>
      <c r="AG67" s="21">
        <f ca="1">VLOOKUP(U65,qr,13)</f>
        <v>2</v>
      </c>
      <c r="AH67" s="116" t="str">
        <f ca="1">VLOOKUP(U65,qr,44)</f>
        <v xml:space="preserve"> </v>
      </c>
      <c r="AI67" s="21">
        <f ca="1">VLOOKUP(U65,qr,14)</f>
        <v>7</v>
      </c>
      <c r="AK67" s="21" t="str">
        <f ca="1">VLOOKUP(U65,pr,15)</f>
        <v/>
      </c>
      <c r="AL67" s="21" t="str">
        <f ca="1">VLOOKUP(U65,pr,16)</f>
        <v/>
      </c>
      <c r="AP67" s="24">
        <f ca="1">VLOOKUP(AN65,qr,8)</f>
        <v>0</v>
      </c>
      <c r="AQ67" s="105" t="str">
        <f ca="1">VLOOKUP(AN65,qr,40)</f>
        <v>.</v>
      </c>
      <c r="AR67" s="24">
        <f ca="1">VLOOKUP(AN65,qr,9)</f>
        <v>7</v>
      </c>
      <c r="AS67" s="105" t="str">
        <f ca="1">VLOOKUP(AN65,qr,41)</f>
        <v xml:space="preserve"> </v>
      </c>
      <c r="AT67" s="24">
        <f ca="1">VLOOKUP(AN65,qr,10)</f>
        <v>3</v>
      </c>
      <c r="AU67" s="30" t="s">
        <v>29</v>
      </c>
      <c r="AV67" s="21">
        <f ca="1">VLOOKUP(AN65,qr,11)</f>
        <v>7</v>
      </c>
      <c r="AW67" s="116" t="str">
        <f ca="1">VLOOKUP(AN65,qr,42)</f>
        <v xml:space="preserve"> </v>
      </c>
      <c r="AX67" s="27">
        <f ca="1">VLOOKUP(AN65,qr,12)</f>
        <v>2</v>
      </c>
      <c r="AY67" s="116" t="str">
        <f ca="1">VLOOKUP(AN65,qr,43)</f>
        <v>.</v>
      </c>
      <c r="AZ67" s="21">
        <f ca="1">VLOOKUP(AN65,qr,13)</f>
        <v>0</v>
      </c>
      <c r="BA67" s="116" t="str">
        <f ca="1">VLOOKUP(AN65,qr,44)</f>
        <v xml:space="preserve"> </v>
      </c>
      <c r="BB67" s="21">
        <f ca="1">VLOOKUP(AN65,qr,14)</f>
        <v>4.0000000000009095</v>
      </c>
      <c r="BD67" s="21" t="str">
        <f ca="1">VLOOKUP(AN65,pr,15)</f>
        <v/>
      </c>
      <c r="BE67" s="21" t="str">
        <f ca="1">VLOOKUP(AN65,pr,16)</f>
        <v/>
      </c>
    </row>
    <row r="68" spans="2:58" ht="19.5" customHeight="1" x14ac:dyDescent="0.15">
      <c r="D68" s="21"/>
      <c r="F68" s="21"/>
      <c r="H68" s="21"/>
      <c r="I68" s="22"/>
      <c r="J68" s="23">
        <f ca="1">VLOOKUP(B65,qr,17)</f>
        <v>1</v>
      </c>
      <c r="K68" s="115"/>
      <c r="L68" s="23">
        <f ca="1">VLOOKUP(B65,qr,18)</f>
        <v>7</v>
      </c>
      <c r="M68" s="115"/>
      <c r="N68" s="23">
        <f ca="1">VLOOKUP(B65,qr,19)</f>
        <v>6</v>
      </c>
      <c r="O68" s="115"/>
      <c r="P68" s="23">
        <f ca="1">VLOOKUP(B65,qr,20)</f>
        <v>0</v>
      </c>
      <c r="Q68" s="115"/>
      <c r="R68" s="22"/>
      <c r="S68" s="22"/>
      <c r="W68" s="21"/>
      <c r="Y68" s="21"/>
      <c r="AA68" s="21"/>
      <c r="AB68" s="22"/>
      <c r="AC68" s="23">
        <f ca="1">VLOOKUP(U65,qr,17)</f>
        <v>6</v>
      </c>
      <c r="AD68" s="115"/>
      <c r="AE68" s="23">
        <f ca="1">VLOOKUP(U65,qr,18)</f>
        <v>6</v>
      </c>
      <c r="AF68" s="115"/>
      <c r="AG68" s="23">
        <f ca="1">VLOOKUP(U65,qr,19)</f>
        <v>6</v>
      </c>
      <c r="AH68" s="115"/>
      <c r="AI68" s="23" t="str">
        <f ca="1">VLOOKUP(U65,qr,20)</f>
        <v/>
      </c>
      <c r="AJ68" s="115"/>
      <c r="AK68" s="22"/>
      <c r="AL68" s="22"/>
      <c r="AP68" s="21"/>
      <c r="AR68" s="21"/>
      <c r="AT68" s="21"/>
      <c r="AU68" s="22"/>
      <c r="AV68" s="23">
        <f ca="1">VLOOKUP(AN65,qr,17)</f>
        <v>6</v>
      </c>
      <c r="AW68" s="115"/>
      <c r="AX68" s="23">
        <f ca="1">VLOOKUP(AN65,qr,18)</f>
        <v>5</v>
      </c>
      <c r="AY68" s="115"/>
      <c r="AZ68" s="23">
        <f ca="1">VLOOKUP(AN65,qr,19)</f>
        <v>7</v>
      </c>
      <c r="BA68" s="115"/>
      <c r="BB68" s="23" t="str">
        <f ca="1">VLOOKUP(AN65,qr,20)</f>
        <v/>
      </c>
      <c r="BC68" s="115"/>
      <c r="BD68" s="22"/>
      <c r="BE68" s="22"/>
    </row>
    <row r="69" spans="2:58" ht="19.5" customHeight="1" x14ac:dyDescent="0.15">
      <c r="D69" s="21"/>
      <c r="F69" s="21"/>
      <c r="H69" s="21"/>
      <c r="I69" s="21"/>
      <c r="J69" s="21" t="str">
        <f ca="1">VLOOKUP(B65,qr,21)</f>
        <v/>
      </c>
      <c r="K69" s="104" t="str">
        <f ca="1">VLOOKUP(B65,qr,33)</f>
        <v/>
      </c>
      <c r="L69" s="21" t="str">
        <f ca="1">VLOOKUP(B65,qr,22)</f>
        <v/>
      </c>
      <c r="M69" s="104" t="str">
        <f ca="1">VLOOKUP(B65,qr,34)</f>
        <v/>
      </c>
      <c r="N69" s="21">
        <f ca="1">VLOOKUP(B65,qr,23)</f>
        <v>4</v>
      </c>
      <c r="O69" s="104" t="str">
        <f ca="1">VLOOKUP(B65,qr,35)</f>
        <v/>
      </c>
      <c r="P69" s="21">
        <f ca="1">VLOOKUP(B65,qr,24)</f>
        <v>2</v>
      </c>
      <c r="S69" s="21"/>
      <c r="W69" s="21"/>
      <c r="Y69" s="21"/>
      <c r="AA69" s="21"/>
      <c r="AB69" s="21"/>
      <c r="AC69" s="21" t="str">
        <f ca="1">VLOOKUP(U65,qr,21)</f>
        <v/>
      </c>
      <c r="AD69" s="104" t="str">
        <f ca="1">VLOOKUP(U65,qr,33)</f>
        <v/>
      </c>
      <c r="AE69" s="21">
        <f ca="1">VLOOKUP(U65,qr,22)</f>
        <v>4</v>
      </c>
      <c r="AF69" s="104" t="str">
        <f ca="1">VLOOKUP(U65,qr,34)</f>
        <v>.</v>
      </c>
      <c r="AG69" s="21">
        <f ca="1">VLOOKUP(U65,qr,23)</f>
        <v>6</v>
      </c>
      <c r="AH69" s="104" t="str">
        <f ca="1">VLOOKUP(U65,qr,35)</f>
        <v/>
      </c>
      <c r="AI69" s="21">
        <f ca="1">VLOOKUP(U65,qr,24)</f>
        <v>7</v>
      </c>
      <c r="AL69" s="21"/>
      <c r="AP69" s="21"/>
      <c r="AR69" s="21"/>
      <c r="AT69" s="21"/>
      <c r="AU69" s="21"/>
      <c r="AV69" s="21" t="str">
        <f ca="1">VLOOKUP(AN65,qr,21)</f>
        <v/>
      </c>
      <c r="AW69" s="104" t="str">
        <f ca="1">VLOOKUP(AN65,qr,33)</f>
        <v/>
      </c>
      <c r="AX69" s="21">
        <f ca="1">VLOOKUP(AN65,qr,22)</f>
        <v>6</v>
      </c>
      <c r="AY69" s="104" t="str">
        <f ca="1">VLOOKUP(AN65,qr,34)</f>
        <v/>
      </c>
      <c r="AZ69" s="21">
        <f ca="1">VLOOKUP(AN65,qr,23)</f>
        <v>3</v>
      </c>
      <c r="BA69" s="104" t="str">
        <f ca="1">VLOOKUP(AN65,qr,35)</f>
        <v/>
      </c>
      <c r="BB69" s="21">
        <f ca="1">VLOOKUP(AN65,qr,24)</f>
        <v>4.0000000000009095</v>
      </c>
      <c r="BE69" s="21"/>
    </row>
    <row r="70" spans="2:58" ht="19.5" customHeight="1" x14ac:dyDescent="0.15">
      <c r="D70" s="21"/>
      <c r="F70" s="21"/>
      <c r="H70" s="21"/>
      <c r="I70" s="22"/>
      <c r="J70" s="22"/>
      <c r="K70" s="117"/>
      <c r="L70" s="22" t="str">
        <f ca="1">VLOOKUP(B65,qr,26)</f>
        <v/>
      </c>
      <c r="M70" s="117"/>
      <c r="N70" s="22" t="str">
        <f ca="1">VLOOKUP(B65,qr,27)</f>
        <v/>
      </c>
      <c r="O70" s="117"/>
      <c r="P70" s="22" t="str">
        <f ca="1">VLOOKUP(B65,qr,28)</f>
        <v/>
      </c>
      <c r="Q70" s="117"/>
      <c r="R70" s="22"/>
      <c r="S70" s="22"/>
      <c r="W70" s="21"/>
      <c r="Y70" s="21"/>
      <c r="AA70" s="21"/>
      <c r="AB70" s="22"/>
      <c r="AC70" s="22"/>
      <c r="AD70" s="117"/>
      <c r="AE70" s="22" t="str">
        <f ca="1">VLOOKUP(U65,qr,26)</f>
        <v/>
      </c>
      <c r="AF70" s="117"/>
      <c r="AG70" s="22" t="str">
        <f ca="1">VLOOKUP(U65,qr,27)</f>
        <v/>
      </c>
      <c r="AH70" s="117"/>
      <c r="AI70" s="22" t="str">
        <f ca="1">VLOOKUP(U65,qr,28)</f>
        <v/>
      </c>
      <c r="AJ70" s="117"/>
      <c r="AK70" s="22"/>
      <c r="AL70" s="22"/>
      <c r="AP70" s="21"/>
      <c r="AR70" s="21"/>
      <c r="AT70" s="21"/>
      <c r="AU70" s="22"/>
      <c r="AV70" s="22"/>
      <c r="AW70" s="117"/>
      <c r="AX70" s="22">
        <f ca="1">VLOOKUP(AN65,qr,26)</f>
        <v>5</v>
      </c>
      <c r="AY70" s="117"/>
      <c r="AZ70" s="22">
        <f ca="1">VLOOKUP(AN65,qr,27)</f>
        <v>8</v>
      </c>
      <c r="BA70" s="117"/>
      <c r="BB70" s="22">
        <f ca="1">VLOOKUP(AN65,qr,28)</f>
        <v>4</v>
      </c>
      <c r="BC70" s="117"/>
      <c r="BD70" s="22"/>
      <c r="BE70" s="22"/>
    </row>
    <row r="71" spans="2:58" ht="19.5" customHeight="1" x14ac:dyDescent="0.15">
      <c r="D71" s="21"/>
      <c r="F71" s="21"/>
      <c r="H71" s="21"/>
      <c r="I71" s="21"/>
      <c r="J71" s="21"/>
      <c r="L71" s="21" t="str">
        <f ca="1">VLOOKUP(B65,qr,30)</f>
        <v/>
      </c>
      <c r="M71" s="104" t="str">
        <f ca="1">VLOOKUP(B65,qr,46)</f>
        <v/>
      </c>
      <c r="N71" s="21" t="str">
        <f ca="1">VLOOKUP(B65,qr,31)</f>
        <v/>
      </c>
      <c r="O71" s="104" t="str">
        <f ca="1">VLOOKUP(B65,qr,47)</f>
        <v/>
      </c>
      <c r="P71" s="21" t="str">
        <f ca="1">VLOOKUP(B65,qr,32)</f>
        <v/>
      </c>
      <c r="R71" s="21"/>
      <c r="S71" s="21"/>
      <c r="W71" s="21"/>
      <c r="Y71" s="21"/>
      <c r="AA71" s="21"/>
      <c r="AB71" s="21"/>
      <c r="AC71" s="21"/>
      <c r="AE71" s="21" t="str">
        <f ca="1">VLOOKUP(U65,qr,30)</f>
        <v/>
      </c>
      <c r="AF71" s="104" t="str">
        <f ca="1">VLOOKUP(U65,qr,46)</f>
        <v/>
      </c>
      <c r="AG71" s="21" t="str">
        <f ca="1">VLOOKUP(U65,qr,31)</f>
        <v/>
      </c>
      <c r="AH71" s="104" t="str">
        <f ca="1">VLOOKUP(U65,qr,47)</f>
        <v/>
      </c>
      <c r="AI71" s="21" t="str">
        <f ca="1">VLOOKUP(U65,qr,32)</f>
        <v/>
      </c>
      <c r="AK71" s="21"/>
      <c r="AL71" s="21"/>
      <c r="AP71" s="21"/>
      <c r="AR71" s="21"/>
      <c r="AT71" s="21"/>
      <c r="AU71" s="21"/>
      <c r="AV71" s="21"/>
      <c r="AX71" s="21">
        <f ca="1">VLOOKUP(AN65,qr,30)</f>
        <v>0</v>
      </c>
      <c r="AY71" s="104" t="str">
        <f ca="1">VLOOKUP(AN65,qr,46)</f>
        <v>.</v>
      </c>
      <c r="AZ71" s="21">
        <f ca="1">VLOOKUP(AN65,qr,31)</f>
        <v>5</v>
      </c>
      <c r="BA71" s="104" t="str">
        <f ca="1">VLOOKUP(AN65,qr,47)</f>
        <v xml:space="preserve"> </v>
      </c>
      <c r="BB71" s="21" t="str">
        <f ca="1">VLOOKUP(AN65,qr,32)</f>
        <v/>
      </c>
      <c r="BD71" s="21"/>
      <c r="BE71" s="21"/>
    </row>
    <row r="72" spans="2:58" ht="19.5" customHeight="1" x14ac:dyDescent="0.15"/>
    <row r="73" spans="2:58" ht="19.5" customHeight="1" x14ac:dyDescent="0.3">
      <c r="D73" s="43" t="s">
        <v>24</v>
      </c>
      <c r="E73" s="43"/>
      <c r="F73" s="28"/>
      <c r="G73" s="42">
        <f ca="1">VLOOKUP(B65,qr,48)</f>
        <v>8</v>
      </c>
      <c r="H73" s="42" t="e">
        <f>VLOOKUP(D71,qr,9)</f>
        <v>#N/A</v>
      </c>
      <c r="I73" s="42" t="e">
        <f>VLOOKUP(E71,qr,9)</f>
        <v>#N/A</v>
      </c>
      <c r="J73" s="42" t="e">
        <f>VLOOKUP(F71,qr,9)</f>
        <v>#N/A</v>
      </c>
      <c r="N73" s="41" t="s">
        <v>23</v>
      </c>
      <c r="O73" s="41"/>
      <c r="P73" s="41"/>
      <c r="Q73" s="117"/>
      <c r="R73" s="42">
        <f ca="1">VLOOKUP(B65,qr,49)</f>
        <v>42</v>
      </c>
      <c r="S73" s="42" t="e">
        <f ca="1">VLOOKUP(O71,qr,9)</f>
        <v>#N/A</v>
      </c>
      <c r="T73" s="42" t="e">
        <f ca="1">VLOOKUP(P71,qr,9)</f>
        <v>#N/A</v>
      </c>
      <c r="W73" s="43" t="s">
        <v>24</v>
      </c>
      <c r="X73" s="43"/>
      <c r="Y73" s="28"/>
      <c r="Z73" s="42">
        <f ca="1">VLOOKUP(U65,qr,48)</f>
        <v>9</v>
      </c>
      <c r="AA73" s="42" t="e">
        <f>VLOOKUP(W71,qr,9)</f>
        <v>#N/A</v>
      </c>
      <c r="AB73" s="42" t="e">
        <f>VLOOKUP(X71,qr,9)</f>
        <v>#N/A</v>
      </c>
      <c r="AC73" s="42" t="e">
        <f>VLOOKUP(Y71,qr,9)</f>
        <v>#N/A</v>
      </c>
      <c r="AG73" s="41" t="s">
        <v>23</v>
      </c>
      <c r="AH73" s="41"/>
      <c r="AI73" s="41"/>
      <c r="AJ73" s="117"/>
      <c r="AK73" s="42">
        <f ca="1">VLOOKUP(U65,qr,49)</f>
        <v>4.67</v>
      </c>
      <c r="AL73" s="42" t="e">
        <f ca="1">VLOOKUP(AH71,qr,9)</f>
        <v>#N/A</v>
      </c>
      <c r="AM73" s="42" t="e">
        <f ca="1">VLOOKUP(AI71,qr,9)</f>
        <v>#N/A</v>
      </c>
      <c r="AP73" s="43" t="s">
        <v>24</v>
      </c>
      <c r="AQ73" s="43"/>
      <c r="AR73" s="28"/>
      <c r="AS73" s="42">
        <f ca="1">VLOOKUP(AN65,qr,48)</f>
        <v>98.000000000000014</v>
      </c>
      <c r="AT73" s="42" t="e">
        <f>VLOOKUP(AP71,qr,9)</f>
        <v>#N/A</v>
      </c>
      <c r="AU73" s="42" t="e">
        <f>VLOOKUP(AQ71,qr,9)</f>
        <v>#N/A</v>
      </c>
      <c r="AV73" s="42" t="e">
        <f>VLOOKUP(AR71,qr,9)</f>
        <v>#N/A</v>
      </c>
      <c r="AZ73" s="41" t="s">
        <v>23</v>
      </c>
      <c r="BA73" s="41"/>
      <c r="BB73" s="41"/>
      <c r="BC73" s="117"/>
      <c r="BD73" s="42">
        <f ca="1">VLOOKUP(AN65,qr,49)</f>
        <v>0.5</v>
      </c>
      <c r="BE73" s="42" t="e">
        <f ca="1">VLOOKUP(BA71,qr,9)</f>
        <v>#N/A</v>
      </c>
      <c r="BF73" s="42" t="e">
        <f ca="1">VLOOKUP(BB71,qr,9)</f>
        <v>#N/A</v>
      </c>
    </row>
    <row r="74" spans="2:58" ht="19.5" customHeight="1" x14ac:dyDescent="0.15"/>
    <row r="75" spans="2:58" ht="19.5" customHeight="1" x14ac:dyDescent="0.15">
      <c r="B75">
        <f>+B65+3</f>
        <v>10</v>
      </c>
      <c r="C75" t="s">
        <v>15</v>
      </c>
      <c r="U75">
        <f>+B75+1</f>
        <v>11</v>
      </c>
      <c r="V75" t="s">
        <v>15</v>
      </c>
      <c r="AN75">
        <f>+U75+1</f>
        <v>12</v>
      </c>
      <c r="AO75" t="s">
        <v>15</v>
      </c>
    </row>
    <row r="76" spans="2:58" ht="19.5" customHeight="1" x14ac:dyDescent="0.15">
      <c r="D76" s="21"/>
      <c r="F76" s="21"/>
      <c r="H76" s="21"/>
      <c r="I76" s="22"/>
      <c r="J76" s="22"/>
      <c r="K76" s="115"/>
      <c r="L76" s="22"/>
      <c r="M76" s="115"/>
      <c r="N76" s="22">
        <f ca="1">VLOOKUP(B75,qr,4)</f>
        <v>4</v>
      </c>
      <c r="O76" s="115"/>
      <c r="P76" s="22" t="str">
        <f ca="1">VLOOKUP(B75,qr,5)</f>
        <v/>
      </c>
      <c r="Q76" s="117"/>
      <c r="R76" s="22"/>
      <c r="S76" s="22"/>
      <c r="W76" s="21"/>
      <c r="Y76" s="21"/>
      <c r="AA76" s="21"/>
      <c r="AB76" s="22"/>
      <c r="AC76" s="22"/>
      <c r="AD76" s="115"/>
      <c r="AE76" s="22"/>
      <c r="AF76" s="115"/>
      <c r="AG76" s="22">
        <f ca="1">VLOOKUP(U75,qr,4)</f>
        <v>6</v>
      </c>
      <c r="AH76" s="115"/>
      <c r="AI76" s="22">
        <f ca="1">VLOOKUP(U75,qr,5)</f>
        <v>6</v>
      </c>
      <c r="AJ76" s="117"/>
      <c r="AK76" s="22"/>
      <c r="AL76" s="22"/>
      <c r="AP76" s="21"/>
      <c r="AR76" s="21"/>
      <c r="AT76" s="21"/>
      <c r="AU76" s="22"/>
      <c r="AV76" s="22"/>
      <c r="AW76" s="115"/>
      <c r="AX76" s="22"/>
      <c r="AY76" s="115"/>
      <c r="AZ76" s="22">
        <f ca="1">VLOOKUP(AN75,qr,4)</f>
        <v>6</v>
      </c>
      <c r="BA76" s="115"/>
      <c r="BB76" s="22" t="str">
        <f ca="1">VLOOKUP(AN75,qr,5)</f>
        <v/>
      </c>
      <c r="BC76" s="117"/>
      <c r="BD76" s="22"/>
      <c r="BE76" s="22"/>
    </row>
    <row r="77" spans="2:58" ht="19.5" customHeight="1" x14ac:dyDescent="0.15">
      <c r="D77" s="24" t="str">
        <f ca="1">VLOOKUP(B75,qr,8)</f>
        <v/>
      </c>
      <c r="E77" s="105" t="str">
        <f ca="1">VLOOKUP(B75,qr,40)</f>
        <v xml:space="preserve"> </v>
      </c>
      <c r="F77" s="24">
        <f ca="1">VLOOKUP(B75,qr,9)</f>
        <v>4</v>
      </c>
      <c r="G77" s="105" t="str">
        <f ca="1">VLOOKUP(B75,qr,41)</f>
        <v xml:space="preserve"> </v>
      </c>
      <c r="H77" s="24">
        <f ca="1">VLOOKUP(B75,qr,10)</f>
        <v>5</v>
      </c>
      <c r="I77" s="30" t="s">
        <v>29</v>
      </c>
      <c r="J77" s="21">
        <f ca="1">VLOOKUP(B75,qr,11)</f>
        <v>2</v>
      </c>
      <c r="K77" s="116" t="str">
        <f ca="1">VLOOKUP(B75,qr,42)</f>
        <v xml:space="preserve"> </v>
      </c>
      <c r="L77" s="27">
        <f ca="1">VLOOKUP(B75,qr,12)</f>
        <v>0</v>
      </c>
      <c r="M77" s="116" t="str">
        <f ca="1">VLOOKUP(B75,qr,43)</f>
        <v xml:space="preserve"> </v>
      </c>
      <c r="N77" s="21">
        <f ca="1">VLOOKUP(B75,qr,13)</f>
        <v>3</v>
      </c>
      <c r="O77" s="116" t="str">
        <f ca="1">VLOOKUP(B75,qr,44)</f>
        <v>.</v>
      </c>
      <c r="P77" s="21">
        <f ca="1">VLOOKUP(B75,qr,14)</f>
        <v>4</v>
      </c>
      <c r="R77" s="21" t="str">
        <f ca="1">VLOOKUP(B75,pr,15)</f>
        <v/>
      </c>
      <c r="S77" s="21" t="str">
        <f ca="1">VLOOKUP(B75,pr,16)</f>
        <v/>
      </c>
      <c r="W77" s="24" t="str">
        <f ca="1">VLOOKUP(U75,qr,8)</f>
        <v/>
      </c>
      <c r="X77" s="105" t="str">
        <f ca="1">VLOOKUP(U75,qr,40)</f>
        <v xml:space="preserve"> </v>
      </c>
      <c r="Y77" s="24">
        <f ca="1">VLOOKUP(U75,qr,9)</f>
        <v>2</v>
      </c>
      <c r="Z77" s="105" t="str">
        <f ca="1">VLOOKUP(U75,qr,41)</f>
        <v xml:space="preserve"> </v>
      </c>
      <c r="AA77" s="24">
        <f ca="1">VLOOKUP(U75,qr,10)</f>
        <v>9</v>
      </c>
      <c r="AB77" s="30" t="s">
        <v>29</v>
      </c>
      <c r="AC77" s="21">
        <f ca="1">VLOOKUP(U75,qr,11)</f>
        <v>1</v>
      </c>
      <c r="AD77" s="116" t="str">
        <f ca="1">VLOOKUP(U75,qr,42)</f>
        <v xml:space="preserve"> </v>
      </c>
      <c r="AE77" s="27">
        <f ca="1">VLOOKUP(U75,qr,12)</f>
        <v>9</v>
      </c>
      <c r="AF77" s="116" t="str">
        <f ca="1">VLOOKUP(U75,qr,43)</f>
        <v xml:space="preserve"> </v>
      </c>
      <c r="AG77" s="21">
        <f ca="1">VLOOKUP(U75,qr,13)</f>
        <v>1</v>
      </c>
      <c r="AH77" s="116" t="str">
        <f ca="1">VLOOKUP(U75,qr,44)</f>
        <v xml:space="preserve"> </v>
      </c>
      <c r="AI77" s="21">
        <f ca="1">VLOOKUP(U75,qr,14)</f>
        <v>6</v>
      </c>
      <c r="AK77" s="21" t="str">
        <f ca="1">VLOOKUP(U75,pr,15)</f>
        <v/>
      </c>
      <c r="AL77" s="21" t="str">
        <f ca="1">VLOOKUP(U75,pr,16)</f>
        <v/>
      </c>
      <c r="AP77" s="24" t="str">
        <f ca="1">VLOOKUP(AN75,qr,8)</f>
        <v/>
      </c>
      <c r="AQ77" s="105" t="str">
        <f ca="1">VLOOKUP(AN75,qr,40)</f>
        <v xml:space="preserve"> </v>
      </c>
      <c r="AR77" s="24">
        <f ca="1">VLOOKUP(AN75,qr,9)</f>
        <v>7</v>
      </c>
      <c r="AS77" s="105" t="str">
        <f ca="1">VLOOKUP(AN75,qr,41)</f>
        <v>.</v>
      </c>
      <c r="AT77" s="24">
        <f ca="1">VLOOKUP(AN75,qr,10)</f>
        <v>8</v>
      </c>
      <c r="AU77" s="30" t="s">
        <v>29</v>
      </c>
      <c r="AV77" s="21">
        <f ca="1">VLOOKUP(AN75,qr,11)</f>
        <v>5</v>
      </c>
      <c r="AW77" s="116" t="str">
        <f ca="1">VLOOKUP(AN75,qr,42)</f>
        <v xml:space="preserve"> </v>
      </c>
      <c r="AX77" s="27">
        <f ca="1">VLOOKUP(AN75,qr,12)</f>
        <v>2</v>
      </c>
      <c r="AY77" s="116" t="str">
        <f ca="1">VLOOKUP(AN75,qr,43)</f>
        <v>.</v>
      </c>
      <c r="AZ77" s="21">
        <f ca="1">VLOOKUP(AN75,qr,13)</f>
        <v>5</v>
      </c>
      <c r="BA77" s="116" t="str">
        <f ca="1">VLOOKUP(AN75,qr,44)</f>
        <v xml:space="preserve"> </v>
      </c>
      <c r="BB77" s="21">
        <f ca="1">VLOOKUP(AN75,qr,14)</f>
        <v>5.9999999999990905</v>
      </c>
      <c r="BD77" s="21" t="str">
        <f ca="1">VLOOKUP(AN75,pr,15)</f>
        <v/>
      </c>
      <c r="BE77" s="21" t="str">
        <f ca="1">VLOOKUP(AN75,pr,16)</f>
        <v/>
      </c>
    </row>
    <row r="78" spans="2:58" ht="19.5" customHeight="1" x14ac:dyDescent="0.15">
      <c r="D78" s="21"/>
      <c r="F78" s="21"/>
      <c r="H78" s="21"/>
      <c r="I78" s="22"/>
      <c r="J78" s="23">
        <f ca="1">VLOOKUP(B75,qr,17)</f>
        <v>1</v>
      </c>
      <c r="K78" s="115"/>
      <c r="L78" s="23">
        <f ca="1">VLOOKUP(B75,qr,18)</f>
        <v>8</v>
      </c>
      <c r="M78" s="115"/>
      <c r="N78" s="23">
        <f ca="1">VLOOKUP(B75,qr,19)</f>
        <v>0</v>
      </c>
      <c r="O78" s="115"/>
      <c r="P78" s="23" t="str">
        <f ca="1">VLOOKUP(B75,qr,20)</f>
        <v/>
      </c>
      <c r="Q78" s="115"/>
      <c r="R78" s="22"/>
      <c r="S78" s="22"/>
      <c r="W78" s="21"/>
      <c r="Y78" s="21"/>
      <c r="AA78" s="21"/>
      <c r="AB78" s="22"/>
      <c r="AC78" s="23">
        <f ca="1">VLOOKUP(U75,qr,17)</f>
        <v>1</v>
      </c>
      <c r="AD78" s="115"/>
      <c r="AE78" s="23">
        <f ca="1">VLOOKUP(U75,qr,18)</f>
        <v>7</v>
      </c>
      <c r="AF78" s="115"/>
      <c r="AG78" s="23">
        <f ca="1">VLOOKUP(U75,qr,19)</f>
        <v>4</v>
      </c>
      <c r="AH78" s="115"/>
      <c r="AI78" s="23" t="str">
        <f ca="1">VLOOKUP(U75,qr,20)</f>
        <v/>
      </c>
      <c r="AJ78" s="115"/>
      <c r="AK78" s="22"/>
      <c r="AL78" s="22"/>
      <c r="AP78" s="21"/>
      <c r="AR78" s="21"/>
      <c r="AT78" s="21"/>
      <c r="AU78" s="22"/>
      <c r="AV78" s="23">
        <f ca="1">VLOOKUP(AN75,qr,17)</f>
        <v>4</v>
      </c>
      <c r="AW78" s="115"/>
      <c r="AX78" s="23">
        <f ca="1">VLOOKUP(AN75,qr,18)</f>
        <v>6</v>
      </c>
      <c r="AY78" s="115"/>
      <c r="AZ78" s="23">
        <f ca="1">VLOOKUP(AN75,qr,19)</f>
        <v>8</v>
      </c>
      <c r="BA78" s="115"/>
      <c r="BB78" s="23" t="str">
        <f ca="1">VLOOKUP(AN75,qr,20)</f>
        <v/>
      </c>
      <c r="BC78" s="115"/>
      <c r="BD78" s="22"/>
      <c r="BE78" s="22"/>
    </row>
    <row r="79" spans="2:58" ht="19.5" customHeight="1" x14ac:dyDescent="0.15">
      <c r="D79" s="21"/>
      <c r="F79" s="21"/>
      <c r="H79" s="21"/>
      <c r="I79" s="21"/>
      <c r="J79" s="21" t="str">
        <f ca="1">VLOOKUP(B75,qr,21)</f>
        <v/>
      </c>
      <c r="K79" s="104" t="str">
        <f ca="1">VLOOKUP(B75,qr,33)</f>
        <v/>
      </c>
      <c r="L79" s="21">
        <f ca="1">VLOOKUP(B75,qr,22)</f>
        <v>2</v>
      </c>
      <c r="M79" s="104" t="str">
        <f ca="1">VLOOKUP(B75,qr,34)</f>
        <v/>
      </c>
      <c r="N79" s="21">
        <f ca="1">VLOOKUP(B75,qr,23)</f>
        <v>3</v>
      </c>
      <c r="O79" s="104" t="str">
        <f ca="1">VLOOKUP(B75,qr,35)</f>
        <v>.</v>
      </c>
      <c r="P79" s="21">
        <f ca="1">VLOOKUP(B75,qr,24)</f>
        <v>4</v>
      </c>
      <c r="S79" s="21"/>
      <c r="W79" s="21"/>
      <c r="Y79" s="21"/>
      <c r="AA79" s="21"/>
      <c r="AB79" s="21"/>
      <c r="AC79" s="21" t="str">
        <f ca="1">VLOOKUP(U75,qr,21)</f>
        <v/>
      </c>
      <c r="AD79" s="104" t="str">
        <f ca="1">VLOOKUP(U75,qr,33)</f>
        <v/>
      </c>
      <c r="AE79" s="21">
        <f ca="1">VLOOKUP(U75,qr,22)</f>
        <v>1</v>
      </c>
      <c r="AF79" s="104" t="str">
        <f ca="1">VLOOKUP(U75,qr,34)</f>
        <v/>
      </c>
      <c r="AG79" s="21">
        <f ca="1">VLOOKUP(U75,qr,23)</f>
        <v>7</v>
      </c>
      <c r="AH79" s="104" t="str">
        <f ca="1">VLOOKUP(U75,qr,35)</f>
        <v/>
      </c>
      <c r="AI79" s="21">
        <f ca="1">VLOOKUP(U75,qr,24)</f>
        <v>6</v>
      </c>
      <c r="AL79" s="21"/>
      <c r="AP79" s="21"/>
      <c r="AR79" s="21"/>
      <c r="AT79" s="21"/>
      <c r="AU79" s="21"/>
      <c r="AV79" s="21" t="str">
        <f ca="1">VLOOKUP(AN75,qr,21)</f>
        <v/>
      </c>
      <c r="AW79" s="104" t="str">
        <f ca="1">VLOOKUP(AN75,qr,33)</f>
        <v/>
      </c>
      <c r="AX79" s="21">
        <f ca="1">VLOOKUP(AN75,qr,22)</f>
        <v>5</v>
      </c>
      <c r="AY79" s="104" t="str">
        <f ca="1">VLOOKUP(AN75,qr,34)</f>
        <v>.</v>
      </c>
      <c r="AZ79" s="21">
        <f ca="1">VLOOKUP(AN75,qr,23)</f>
        <v>7</v>
      </c>
      <c r="BA79" s="104" t="str">
        <f ca="1">VLOOKUP(AN75,qr,35)</f>
        <v/>
      </c>
      <c r="BB79" s="21">
        <f ca="1">VLOOKUP(AN75,qr,24)</f>
        <v>5.9999999999990905</v>
      </c>
      <c r="BE79" s="21"/>
    </row>
    <row r="80" spans="2:58" ht="19.5" customHeight="1" x14ac:dyDescent="0.15">
      <c r="D80" s="21"/>
      <c r="F80" s="21"/>
      <c r="H80" s="21"/>
      <c r="I80" s="22"/>
      <c r="J80" s="22"/>
      <c r="K80" s="117"/>
      <c r="L80" s="22" t="str">
        <f ca="1">VLOOKUP(B75,qr,26)</f>
        <v/>
      </c>
      <c r="M80" s="117"/>
      <c r="N80" s="22" t="str">
        <f ca="1">VLOOKUP(B75,qr,27)</f>
        <v/>
      </c>
      <c r="O80" s="117"/>
      <c r="P80" s="22" t="str">
        <f ca="1">VLOOKUP(B75,qr,28)</f>
        <v/>
      </c>
      <c r="Q80" s="117"/>
      <c r="R80" s="22"/>
      <c r="S80" s="22"/>
      <c r="W80" s="21"/>
      <c r="Y80" s="21"/>
      <c r="AA80" s="21"/>
      <c r="AB80" s="22"/>
      <c r="AC80" s="22"/>
      <c r="AD80" s="117"/>
      <c r="AE80" s="22">
        <f ca="1">VLOOKUP(U75,qr,26)</f>
        <v>1</v>
      </c>
      <c r="AF80" s="117"/>
      <c r="AG80" s="22">
        <f ca="1">VLOOKUP(U75,qr,27)</f>
        <v>7</v>
      </c>
      <c r="AH80" s="117"/>
      <c r="AI80" s="22">
        <f ca="1">VLOOKUP(U75,qr,28)</f>
        <v>4</v>
      </c>
      <c r="AJ80" s="117"/>
      <c r="AK80" s="22"/>
      <c r="AL80" s="22"/>
      <c r="AP80" s="21"/>
      <c r="AR80" s="21"/>
      <c r="AT80" s="21"/>
      <c r="AU80" s="22"/>
      <c r="AV80" s="22"/>
      <c r="AW80" s="117"/>
      <c r="AX80" s="22" t="str">
        <f ca="1">VLOOKUP(AN75,qr,26)</f>
        <v/>
      </c>
      <c r="AY80" s="117"/>
      <c r="AZ80" s="22" t="str">
        <f ca="1">VLOOKUP(AN75,qr,27)</f>
        <v/>
      </c>
      <c r="BA80" s="117"/>
      <c r="BB80" s="22" t="str">
        <f ca="1">VLOOKUP(AN75,qr,28)</f>
        <v/>
      </c>
      <c r="BC80" s="117"/>
      <c r="BD80" s="22"/>
      <c r="BE80" s="22"/>
    </row>
    <row r="81" spans="4:58" ht="19.5" customHeight="1" x14ac:dyDescent="0.15">
      <c r="D81" s="21"/>
      <c r="F81" s="21"/>
      <c r="H81" s="21"/>
      <c r="I81" s="21"/>
      <c r="J81" s="21"/>
      <c r="L81" s="21" t="str">
        <f ca="1">VLOOKUP(B75,qr,30)</f>
        <v/>
      </c>
      <c r="M81" s="104" t="str">
        <f ca="1">VLOOKUP(B75,qr,46)</f>
        <v/>
      </c>
      <c r="N81" s="21" t="str">
        <f ca="1">VLOOKUP(B75,qr,31)</f>
        <v/>
      </c>
      <c r="O81" s="104" t="str">
        <f ca="1">VLOOKUP(B75,qr,47)</f>
        <v/>
      </c>
      <c r="P81" s="21" t="str">
        <f ca="1">VLOOKUP(B75,qr,32)</f>
        <v/>
      </c>
      <c r="R81" s="21"/>
      <c r="S81" s="21"/>
      <c r="W81" s="21"/>
      <c r="Y81" s="21"/>
      <c r="AA81" s="21"/>
      <c r="AB81" s="21"/>
      <c r="AC81" s="21"/>
      <c r="AE81" s="21" t="str">
        <f ca="1">VLOOKUP(U75,qr,30)</f>
        <v/>
      </c>
      <c r="AF81" s="104" t="str">
        <f ca="1">VLOOKUP(U75,qr,46)</f>
        <v xml:space="preserve"> </v>
      </c>
      <c r="AG81" s="21" t="str">
        <f ca="1">VLOOKUP(U75,qr,31)</f>
        <v/>
      </c>
      <c r="AH81" s="104" t="str">
        <f ca="1">VLOOKUP(U75,qr,47)</f>
        <v xml:space="preserve"> </v>
      </c>
      <c r="AI81" s="21">
        <f ca="1">VLOOKUP(U75,qr,32)</f>
        <v>2</v>
      </c>
      <c r="AK81" s="21"/>
      <c r="AL81" s="21"/>
      <c r="AP81" s="21"/>
      <c r="AR81" s="21"/>
      <c r="AT81" s="21"/>
      <c r="AU81" s="21"/>
      <c r="AV81" s="21"/>
      <c r="AX81" s="21" t="str">
        <f ca="1">VLOOKUP(AN75,qr,30)</f>
        <v/>
      </c>
      <c r="AY81" s="104" t="str">
        <f ca="1">VLOOKUP(AN75,qr,46)</f>
        <v/>
      </c>
      <c r="AZ81" s="21" t="str">
        <f ca="1">VLOOKUP(AN75,qr,31)</f>
        <v/>
      </c>
      <c r="BA81" s="104" t="str">
        <f ca="1">VLOOKUP(AN75,qr,47)</f>
        <v/>
      </c>
      <c r="BB81" s="21" t="str">
        <f ca="1">VLOOKUP(AN75,qr,32)</f>
        <v/>
      </c>
      <c r="BD81" s="21"/>
      <c r="BE81" s="21"/>
    </row>
    <row r="83" spans="4:58" x14ac:dyDescent="0.3">
      <c r="D83" s="43" t="s">
        <v>24</v>
      </c>
      <c r="E83" s="43"/>
      <c r="F83" s="28"/>
      <c r="G83" s="42">
        <f ca="1">VLOOKUP(B75,qr,48)</f>
        <v>4</v>
      </c>
      <c r="H83" s="42" t="e">
        <f>VLOOKUP(D81,qr,9)</f>
        <v>#N/A</v>
      </c>
      <c r="I83" s="42" t="e">
        <f>VLOOKUP(E81,qr,9)</f>
        <v>#N/A</v>
      </c>
      <c r="J83" s="42" t="e">
        <f>VLOOKUP(F81,qr,9)</f>
        <v>#N/A</v>
      </c>
      <c r="N83" s="41" t="s">
        <v>23</v>
      </c>
      <c r="O83" s="41"/>
      <c r="P83" s="41"/>
      <c r="Q83" s="117"/>
      <c r="R83" s="42">
        <f ca="1">VLOOKUP(B75,qr,49)</f>
        <v>23.4</v>
      </c>
      <c r="S83" s="42" t="e">
        <f ca="1">VLOOKUP(O81,qr,9)</f>
        <v>#N/A</v>
      </c>
      <c r="T83" s="42" t="e">
        <f ca="1">VLOOKUP(P81,qr,9)</f>
        <v>#N/A</v>
      </c>
      <c r="W83" s="43" t="s">
        <v>24</v>
      </c>
      <c r="X83" s="43"/>
      <c r="Y83" s="28"/>
      <c r="Z83" s="42">
        <f ca="1">VLOOKUP(U75,qr,48)</f>
        <v>66</v>
      </c>
      <c r="AA83" s="42" t="e">
        <f>VLOOKUP(W81,qr,9)</f>
        <v>#N/A</v>
      </c>
      <c r="AB83" s="42" t="e">
        <f>VLOOKUP(X81,qr,9)</f>
        <v>#N/A</v>
      </c>
      <c r="AC83" s="42" t="e">
        <f>VLOOKUP(Y81,qr,9)</f>
        <v>#N/A</v>
      </c>
      <c r="AG83" s="41" t="s">
        <v>23</v>
      </c>
      <c r="AH83" s="41"/>
      <c r="AI83" s="41"/>
      <c r="AJ83" s="117"/>
      <c r="AK83" s="42">
        <f ca="1">VLOOKUP(U75,qr,49)</f>
        <v>2</v>
      </c>
      <c r="AL83" s="42" t="e">
        <f ca="1">VLOOKUP(AH81,qr,9)</f>
        <v>#N/A</v>
      </c>
      <c r="AM83" s="42">
        <f ca="1">VLOOKUP(AI81,qr,9)</f>
        <v>5</v>
      </c>
      <c r="AP83" s="43" t="s">
        <v>24</v>
      </c>
      <c r="AQ83" s="43"/>
      <c r="AR83" s="28"/>
      <c r="AS83" s="42">
        <f ca="1">VLOOKUP(AN75,qr,48)</f>
        <v>6</v>
      </c>
      <c r="AT83" s="42" t="e">
        <f>VLOOKUP(AP81,qr,9)</f>
        <v>#N/A</v>
      </c>
      <c r="AU83" s="42" t="e">
        <f>VLOOKUP(AQ81,qr,9)</f>
        <v>#N/A</v>
      </c>
      <c r="AV83" s="42" t="e">
        <f>VLOOKUP(AR81,qr,9)</f>
        <v>#N/A</v>
      </c>
      <c r="AZ83" s="41" t="s">
        <v>23</v>
      </c>
      <c r="BA83" s="41"/>
      <c r="BB83" s="41"/>
      <c r="BC83" s="117"/>
      <c r="BD83" s="42">
        <f ca="1">VLOOKUP(AN75,qr,49)</f>
        <v>5.76</v>
      </c>
      <c r="BE83" s="42" t="e">
        <f ca="1">VLOOKUP(BA81,qr,9)</f>
        <v>#N/A</v>
      </c>
      <c r="BF83" s="42" t="e">
        <f ca="1">VLOOKUP(BB81,qr,9)</f>
        <v>#N/A</v>
      </c>
    </row>
  </sheetData>
  <mergeCells count="102">
    <mergeCell ref="BH2:BI3"/>
    <mergeCell ref="B2:BC2"/>
    <mergeCell ref="B43:BC43"/>
    <mergeCell ref="BD43:BF43"/>
    <mergeCell ref="BD44:BF44"/>
    <mergeCell ref="D12:E12"/>
    <mergeCell ref="N12:P12"/>
    <mergeCell ref="R12:T12"/>
    <mergeCell ref="G12:J12"/>
    <mergeCell ref="D32:E32"/>
    <mergeCell ref="G32:J32"/>
    <mergeCell ref="N32:P32"/>
    <mergeCell ref="R32:T32"/>
    <mergeCell ref="W32:X32"/>
    <mergeCell ref="Z32:AC32"/>
    <mergeCell ref="AZ12:BB12"/>
    <mergeCell ref="BD12:BF12"/>
    <mergeCell ref="D22:E22"/>
    <mergeCell ref="G22:J22"/>
    <mergeCell ref="N22:P22"/>
    <mergeCell ref="R22:T22"/>
    <mergeCell ref="W22:X22"/>
    <mergeCell ref="Z22:AC22"/>
    <mergeCell ref="W12:X12"/>
    <mergeCell ref="Z12:AC12"/>
    <mergeCell ref="AG12:AI12"/>
    <mergeCell ref="AK12:AM12"/>
    <mergeCell ref="AP12:AQ12"/>
    <mergeCell ref="AS12:AV12"/>
    <mergeCell ref="AG32:AI32"/>
    <mergeCell ref="AK32:AM32"/>
    <mergeCell ref="AP32:AQ32"/>
    <mergeCell ref="AS32:AV32"/>
    <mergeCell ref="AZ32:BB32"/>
    <mergeCell ref="BD32:BF32"/>
    <mergeCell ref="AP22:AQ22"/>
    <mergeCell ref="AS22:AV22"/>
    <mergeCell ref="AZ22:BB22"/>
    <mergeCell ref="BD22:BF22"/>
    <mergeCell ref="AG42:AI42"/>
    <mergeCell ref="AK42:AM42"/>
    <mergeCell ref="AP42:AQ42"/>
    <mergeCell ref="AS42:AV42"/>
    <mergeCell ref="AZ42:BB42"/>
    <mergeCell ref="BD42:BF42"/>
    <mergeCell ref="AG22:AI22"/>
    <mergeCell ref="AK22:AM22"/>
    <mergeCell ref="D42:E42"/>
    <mergeCell ref="G42:J42"/>
    <mergeCell ref="N42:P42"/>
    <mergeCell ref="R42:T42"/>
    <mergeCell ref="W42:X42"/>
    <mergeCell ref="Z42:AC42"/>
    <mergeCell ref="AG53:AI53"/>
    <mergeCell ref="AK53:AM53"/>
    <mergeCell ref="AP53:AQ53"/>
    <mergeCell ref="AS53:AV53"/>
    <mergeCell ref="AZ53:BB53"/>
    <mergeCell ref="BD53:BF53"/>
    <mergeCell ref="D53:E53"/>
    <mergeCell ref="G53:J53"/>
    <mergeCell ref="N53:P53"/>
    <mergeCell ref="R53:T53"/>
    <mergeCell ref="W53:X53"/>
    <mergeCell ref="Z53:AC53"/>
    <mergeCell ref="Z73:AC73"/>
    <mergeCell ref="AG63:AI63"/>
    <mergeCell ref="AK63:AM63"/>
    <mergeCell ref="AP63:AQ63"/>
    <mergeCell ref="AS63:AV63"/>
    <mergeCell ref="AZ63:BB63"/>
    <mergeCell ref="BD63:BF63"/>
    <mergeCell ref="D63:E63"/>
    <mergeCell ref="G63:J63"/>
    <mergeCell ref="N63:P63"/>
    <mergeCell ref="R63:T63"/>
    <mergeCell ref="W63:X63"/>
    <mergeCell ref="Z63:AC63"/>
    <mergeCell ref="B3:AB3"/>
    <mergeCell ref="AG83:AI83"/>
    <mergeCell ref="AK83:AM83"/>
    <mergeCell ref="AP83:AQ83"/>
    <mergeCell ref="AS83:AV83"/>
    <mergeCell ref="AZ83:BB83"/>
    <mergeCell ref="BD83:BF83"/>
    <mergeCell ref="D83:E83"/>
    <mergeCell ref="G83:J83"/>
    <mergeCell ref="N83:P83"/>
    <mergeCell ref="R83:T83"/>
    <mergeCell ref="W83:X83"/>
    <mergeCell ref="Z83:AC83"/>
    <mergeCell ref="AG73:AI73"/>
    <mergeCell ref="AK73:AM73"/>
    <mergeCell ref="AP73:AQ73"/>
    <mergeCell ref="AS73:AV73"/>
    <mergeCell ref="AZ73:BB73"/>
    <mergeCell ref="BD73:BF73"/>
    <mergeCell ref="D73:E73"/>
    <mergeCell ref="G73:J73"/>
    <mergeCell ref="N73:P73"/>
    <mergeCell ref="R73:T73"/>
    <mergeCell ref="W73:X73"/>
  </mergeCells>
  <phoneticPr fontId="1"/>
  <pageMargins left="0.35" right="0.25" top="0.38" bottom="0.75" header="0.3" footer="0.3"/>
  <pageSetup paperSize="9" orientation="portrait" horizontalDpi="0" verticalDpi="0" r:id="rId1"/>
  <rowBreaks count="1" manualBreakCount="1">
    <brk id="42" min="1" max="5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d</vt:lpstr>
      <vt:lpstr>e</vt:lpstr>
      <vt:lpstr>p0</vt:lpstr>
      <vt:lpstr>p1</vt:lpstr>
      <vt:lpstr>pa</vt:lpstr>
      <vt:lpstr>pr</vt:lpstr>
      <vt:lpstr>p0!Print_Area</vt:lpstr>
      <vt:lpstr>'p1'!Print_Area</vt:lpstr>
      <vt:lpstr>qa</vt:lpstr>
      <vt:lpstr>qr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2019-08-30T00:54:14Z</cp:lastPrinted>
  <dcterms:created xsi:type="dcterms:W3CDTF">2019-08-24T07:58:43Z</dcterms:created>
  <dcterms:modified xsi:type="dcterms:W3CDTF">2019-08-30T01:04:12Z</dcterms:modified>
</cp:coreProperties>
</file>